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данные'!$A$7:$O$117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87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87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87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14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16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87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8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87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87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87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87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87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87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87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8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8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8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8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14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16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<sst xmlns="http://schemas.openxmlformats.org/spreadsheetml/2006/main" count="2994" uniqueCount="267">
  <si>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</si>
  <si>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</si>
  <si>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</si>
  <si>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</si>
  <si>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</si>
  <si>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</si>
  <si>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</si>
  <si>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</si>
  <si>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</si>
  <si>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</si>
  <si>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</si>
  <si>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</si>
  <si>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</si>
  <si>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</si>
  <si>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</si>
  <si>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</si>
  <si>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</si>
  <si>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</si>
  <si>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</si>
  <si>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</si>
  <si>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</si>
  <si>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</si>
  <si>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</si>
  <si>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</si>
  <si>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</si>
  <si>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</si>
  <si>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</si>
  <si>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</si>
  <si>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</si>
  <si>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</si>
  <si>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</si>
  <si>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</si>
  <si>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</si>
  <si>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</si>
  <si>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</si>
  <si>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</si>
  <si>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</si>
  <si>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</si>
  <si>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</si>
  <si>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</si>
  <si>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</si>
  <si>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</si>
  <si>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</si>
  <si>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</si>
  <si>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</si>
  <si>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</si>
  <si>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</si>
  <si>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Капитальный ремонт дома на Ленина 63 утепление фасада,</t>
  </si>
  <si>
    <t>Составил:______________ ()</t>
  </si>
  <si>
    <t>Проверил:______________ ()</t>
  </si>
  <si>
    <t>Раздел 1. Фасад</t>
  </si>
  <si>
    <t>1.1</t>
  </si>
  <si>
    <t>ТЕР15-01-062-01      
Наружная облицовка поверхности стен в горизонтальном исполнении по металлическому каркасу (с его устройством): металлосайдингом с пароизоляционным слоем из пленки ЮТАФОЛ
100 м2 поверхности облицовки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</si>
  <si>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1445,32
----------
23668,67</t>
  </si>
  <si>
    <t>233,52
----------
4,49</t>
  </si>
  <si>
    <t>8426
----------
137989</t>
  </si>
  <si>
    <t>1361
----------
26</t>
  </si>
  <si>
    <t>15,5
----------
2,895</t>
  </si>
  <si>
    <t>4,746
----------
15,471</t>
  </si>
  <si>
    <t>130603
----------
399478</t>
  </si>
  <si>
    <t>6459
----------
402</t>
  </si>
  <si>
    <t>Р</t>
  </si>
  <si>
    <t>Накладные расходы от ФОТ(131005 руб.)</t>
  </si>
  <si>
    <t>105%*(0.9*0.85)</t>
  </si>
  <si>
    <t>ФОТ</t>
  </si>
  <si>
    <t>Сметная прибыль от ФОТ(131005 руб.)</t>
  </si>
  <si>
    <t>55%*(0.85*0.8)</t>
  </si>
  <si>
    <t>Всего с НР и СП</t>
  </si>
  <si>
    <t>1.2</t>
  </si>
  <si>
    <t>ТЕР15-01-070-01      
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
1 м2 проемов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</si>
  <si>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15,84
----------
115,46</t>
  </si>
  <si>
    <t>1184
----------
8632</t>
  </si>
  <si>
    <t>15,5
----------
3,363</t>
  </si>
  <si>
    <t>18352
----------
29029</t>
  </si>
  <si>
    <t>Накладные расходы от ФОТ(18352 руб.)</t>
  </si>
  <si>
    <t>Сметная прибыль от ФОТ(18352 руб.)</t>
  </si>
  <si>
    <t>1.3</t>
  </si>
  <si>
    <t>ТЕР15-01-070-02      
Облицовка: дверных проемов в наружных стенах откосной планкой из оцинкованной стали с полимерным покрытием с установкой наличников из оцинкованной стали с полимерным покрытием
1 м2 проемов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</si>
  <si>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17,38
----------
119,28</t>
  </si>
  <si>
    <t>250
----------
1718</t>
  </si>
  <si>
    <t>14,31
----------
3,238</t>
  </si>
  <si>
    <t>3578
----------
5563</t>
  </si>
  <si>
    <t>Накладные расходы от ФОТ(3578 руб.)</t>
  </si>
  <si>
    <t>Сметная прибыль от ФОТ(3578 руб.)</t>
  </si>
  <si>
    <t>1.4</t>
  </si>
  <si>
    <t>ТЕР26-01-037-01      
Изоляция изделиями из волокнистых и зернистых материалов на битуме холодных поверхностей: стен и колонн прямоугольных
1 м3 изоляции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</si>
  <si>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212,02
----------
2934,34</t>
  </si>
  <si>
    <t>6180
----------
85537</t>
  </si>
  <si>
    <t>15,5
----------
3,1</t>
  </si>
  <si>
    <t>95790
----------
265165</t>
  </si>
  <si>
    <t>Накладные расходы от ФОТ(95790 руб.)</t>
  </si>
  <si>
    <t>100%*(0.9*0.85)</t>
  </si>
  <si>
    <t>Сметная прибыль от ФОТ(95790 руб.)</t>
  </si>
  <si>
    <t>70%*(0.85*0.8)</t>
  </si>
  <si>
    <t>1.5</t>
  </si>
  <si>
    <t>ТСЦ-101-0079      
Битумы нефтяные строительные для кровельных мастик марки: БНМ-55/60
т
______________
(Территориальная поправка к базе 2001г МАТ=1,15;
Районный к-т 15%), МАТ х 1,15</t>
  </si>
  <si>
    <t xml:space="preserve">
----------
2958,55</t>
  </si>
  <si>
    <t xml:space="preserve">
----------
-10349</t>
  </si>
  <si>
    <t xml:space="preserve">
----------
6,365</t>
  </si>
  <si>
    <t xml:space="preserve">
----------
-65871</t>
  </si>
  <si>
    <t>М</t>
  </si>
  <si>
    <t>1.6</t>
  </si>
  <si>
    <t>ТСЦ-101-1805      
Гвозди строительные
т
______________
(Территориальная поправка к базе 2001г МАТ=1,15;
Районный к-т 15%), МАТ х 1,15</t>
  </si>
  <si>
    <t xml:space="preserve">
----------
9510,98</t>
  </si>
  <si>
    <t xml:space="preserve">
----------
-1081</t>
  </si>
  <si>
    <t xml:space="preserve">
----------
4,461</t>
  </si>
  <si>
    <t xml:space="preserve">
----------
-4822</t>
  </si>
  <si>
    <t>1.7</t>
  </si>
  <si>
    <t>ТСЦ-101-2066      
Болты анкерные оцинкованные
кг
______________
(Территориальная поправка к базе 2001г МАТ=1,15;
Районный к-т 15%), МАТ х 1,15</t>
  </si>
  <si>
    <t xml:space="preserve">
----------
28,03</t>
  </si>
  <si>
    <t xml:space="preserve">
----------
-1634</t>
  </si>
  <si>
    <t xml:space="preserve">
----------
3,197</t>
  </si>
  <si>
    <t xml:space="preserve">
----------
-5224</t>
  </si>
  <si>
    <t>1.8</t>
  </si>
  <si>
    <t>ТСЦ-102-0025      
Бруски обрезные хвойных пород длиной: 4-6,5 м, шириной 75-150 мм, толщиной 40-75 мм, III сорта
м3
______________
(Территориальная поправка к базе 2001г МАТ=1,15;
Районный к-т 15%), МАТ х 1,15</t>
  </si>
  <si>
    <t xml:space="preserve">
----------
929,2</t>
  </si>
  <si>
    <t xml:space="preserve">
----------
-1355</t>
  </si>
  <si>
    <t xml:space="preserve">
----------
5,406</t>
  </si>
  <si>
    <t xml:space="preserve">
----------
-7325</t>
  </si>
  <si>
    <t>1.9</t>
  </si>
  <si>
    <t>ТСЦ-104-0007      
Плиты из минеральной ваты: повышенной жесткости на синтетическом связующем М-200
м3
______________
(Территориальная поправка к базе 2001г МАТ=1,15;
Районный к-т 15%), МАТ х 1,15</t>
  </si>
  <si>
    <t xml:space="preserve">
----------
2515,17</t>
  </si>
  <si>
    <t xml:space="preserve">
----------
-71129</t>
  </si>
  <si>
    <t xml:space="preserve">
----------
2,558</t>
  </si>
  <si>
    <t xml:space="preserve">
----------
-181948</t>
  </si>
  <si>
    <t>1.10</t>
  </si>
  <si>
    <t>Прайс      
Техно-Вент-Стандарт
м3
______________
(Территориальная поправка к базе 2001г МАТ=1,15;
Районный к-т 15%;
  (МАТ=МАТ/1,18/4,98*1,02-МАТ)), МАТ х 1,15</t>
  </si>
  <si>
    <t xml:space="preserve">
----------
499,03</t>
  </si>
  <si>
    <t xml:space="preserve">
----------
14840</t>
  </si>
  <si>
    <t xml:space="preserve">
----------
4,98</t>
  </si>
  <si>
    <t xml:space="preserve">
----------
73903</t>
  </si>
  <si>
    <t>1.11</t>
  </si>
  <si>
    <t>ТСЦ-101-3914      
Дюбели распорные полипропиленовые
100 шт.
______________
(Территориальная поправка к базе 2001г МАТ=1,15;
Районный к-т 15%), МАТ х 1,15</t>
  </si>
  <si>
    <t xml:space="preserve">
----------
70,25</t>
  </si>
  <si>
    <t xml:space="preserve">
----------
1638</t>
  </si>
  <si>
    <t xml:space="preserve">
----------
6,792</t>
  </si>
  <si>
    <t xml:space="preserve">
----------
11125</t>
  </si>
  <si>
    <t>1.12</t>
  </si>
  <si>
    <t>ТЕР46-04-012-01      
Разборка деревянных заполнений проемов: оконных с подоконными досками
100 м2
______________
(Территориальная поправка к базе 2001г МАТ=1,15;
Районный к-т 15%), МАТ х 1,15</t>
  </si>
  <si>
    <t>169,52
----------
82,06</t>
  </si>
  <si>
    <t>8
----------
4</t>
  </si>
  <si>
    <t>10,078
----------
15,502</t>
  </si>
  <si>
    <t>81
----------
62</t>
  </si>
  <si>
    <t>Накладные расходы от ФОТ(1209 руб.)</t>
  </si>
  <si>
    <t>110%*(0.9*0.85)</t>
  </si>
  <si>
    <t>Сметная прибыль от ФОТ(1209 руб.)</t>
  </si>
  <si>
    <t>1.13</t>
  </si>
  <si>
    <t>ТЕР10-01-034-05      
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
100 м2 проемов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</si>
  <si>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1803,22
----------
182430,3</t>
  </si>
  <si>
    <t>590,56
----------
23,33</t>
  </si>
  <si>
    <t>91
----------
9194</t>
  </si>
  <si>
    <t>30
----------
1</t>
  </si>
  <si>
    <t>15,5
----------
1,506</t>
  </si>
  <si>
    <t>6,916
----------
15,502</t>
  </si>
  <si>
    <t>1411
----------
13846</t>
  </si>
  <si>
    <t>207
----------
16</t>
  </si>
  <si>
    <t>Накладные расходы от ФОТ(1427 руб.)</t>
  </si>
  <si>
    <t>118%*(0.9*0.85)</t>
  </si>
  <si>
    <t>Сметная прибыль от ФОТ(1427 руб.)</t>
  </si>
  <si>
    <t>63%*(0.85*0.8)</t>
  </si>
  <si>
    <t>1.14</t>
  </si>
  <si>
    <t>ТЕР10-01-035-01      
Установка подоконных досок из ПВХ: в каменных стенах толщиной до 0,51 м
100 п.м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</si>
  <si>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198,69
----------
4015,67</t>
  </si>
  <si>
    <t>17,62
----------
0,53</t>
  </si>
  <si>
    <t>7
----------
144</t>
  </si>
  <si>
    <t>15,5
----------
2,547</t>
  </si>
  <si>
    <t>8,165
----------
15,279</t>
  </si>
  <si>
    <t>109
----------
367</t>
  </si>
  <si>
    <t>Накладные расходы от ФОТ(109 руб.)</t>
  </si>
  <si>
    <t>Сметная прибыль от ФОТ(109 руб.)</t>
  </si>
  <si>
    <t>1.15</t>
  </si>
  <si>
    <t>ТСЦ-101-1689      
Доски подоконные ПВХ
м
______________
(Территориальная поправка к базе 2001г МАТ=1,15;
Районный к-т 15%), МАТ х 1,15</t>
  </si>
  <si>
    <t xml:space="preserve">
----------
75,27</t>
  </si>
  <si>
    <t xml:space="preserve">
----------
271</t>
  </si>
  <si>
    <t xml:space="preserve">
----------
1,564</t>
  </si>
  <si>
    <t xml:space="preserve">
----------
424</t>
  </si>
  <si>
    <t>1.16</t>
  </si>
  <si>
    <t>ТЕР15-01-050-04      
Облицовка оконных и дверных откосов декоративным бумажно-слоистым пластиком или листами из синтетических материалов на клее
100 м2 облицовки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</si>
  <si>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1682
----------
14929,56</t>
  </si>
  <si>
    <t>57,54
----------
1,06</t>
  </si>
  <si>
    <t>71
----------
627</t>
  </si>
  <si>
    <t>14,31
----------
4,302</t>
  </si>
  <si>
    <t>6,952
----------
14,282</t>
  </si>
  <si>
    <t>1016
----------
2697</t>
  </si>
  <si>
    <t>Накладные расходы от ФОТ(1016 руб.)</t>
  </si>
  <si>
    <t>Сметная прибыль от ФОТ(1016 руб.)</t>
  </si>
  <si>
    <t>1.17</t>
  </si>
  <si>
    <t>ТЕР46-04-012-03      
Разборка деревянных заполнений проемов: дверных
100 м2
______________
(Территориальная поправка к базе 2001г МАТ=1,15;
Районный к-т 15%), МАТ х 1,15</t>
  </si>
  <si>
    <t>10
----------
5</t>
  </si>
  <si>
    <t>101
----------
78</t>
  </si>
  <si>
    <t>Накладные расходы от ФОТ(822 руб.)</t>
  </si>
  <si>
    <t>Сметная прибыль от ФОТ(822 руб.)</t>
  </si>
  <si>
    <t>1.18</t>
  </si>
  <si>
    <t>ФЕР09-04-012-01      
Установка металлических дверных блоков в готовые проемы
1 м2 проема
______________
(Территориальная поправка к базе 2001г МАТ=1,15;
Районный к-т 15%;
от ФЕР к ТЕР  Алтайский край ОЗП=0,83; ЭМ=0,97; ЗПМ=0,83; МАТ=0,94;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</si>
  <si>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26,14
----------
27,8</t>
  </si>
  <si>
    <t>157
----------
166</t>
  </si>
  <si>
    <t>14,31
----------
5,394</t>
  </si>
  <si>
    <t>2247
----------
895</t>
  </si>
  <si>
    <t>Накладные расходы от ФОТ(2247 руб.)</t>
  </si>
  <si>
    <t>90%*(0.9*0.85)</t>
  </si>
  <si>
    <t>Сметная прибыль от ФОТ(2247 руб.)</t>
  </si>
  <si>
    <t>85%*(0.85*0.8)</t>
  </si>
  <si>
    <t>1.19</t>
  </si>
  <si>
    <t>Прайс      
Двери металлические
м2
______________
(Территориальная поправка к базе 2001г МАТ=1,15;
Районный к-т 15%;
  (МАТ=МАТ/1,18/4,98*1,02-МАТ)), МАТ х 1,15</t>
  </si>
  <si>
    <t xml:space="preserve">
----------
1996,12</t>
  </si>
  <si>
    <t xml:space="preserve">
----------
11977</t>
  </si>
  <si>
    <t xml:space="preserve">
----------
59645</t>
  </si>
  <si>
    <t>1.20</t>
  </si>
  <si>
    <t>ТЕРр53-15-1      
Ремонт лицевой поверхности наружных кирпичных стен при глубине заделки: в 1/2 кирпича площадью в одном месте до 1 м2
100 м2 отремонтированной поверхности стен
______________
(Территориальная поправка к базе 2001г МАТ=1,15;
Районный к-т 15%), МАТ х 1,15</t>
  </si>
  <si>
    <t>3159,92
----------
6184,49</t>
  </si>
  <si>
    <t>110,39
----------
12,36</t>
  </si>
  <si>
    <t>442
----------
867</t>
  </si>
  <si>
    <t>15
----------
2</t>
  </si>
  <si>
    <t>15,5
----------
10,031</t>
  </si>
  <si>
    <t>6,267
----------
15,495</t>
  </si>
  <si>
    <t>6851
----------
8697</t>
  </si>
  <si>
    <t>94
----------
31</t>
  </si>
  <si>
    <t>Накладные расходы от ФОТ(6882 руб.)</t>
  </si>
  <si>
    <t>86%*0.85</t>
  </si>
  <si>
    <t>Сметная прибыль от ФОТ(6882 руб.)</t>
  </si>
  <si>
    <t>70%*0.8</t>
  </si>
  <si>
    <t>1.21</t>
  </si>
  <si>
    <t>ТЕР08-07-001-01      
Установка и разборка наружных инвентарных лесов высотой до 16 м: трубчатых для кладки облицовки
100 м2 вертикальной проекции для наружных лесов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</si>
  <si>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412,1
----------
659,02</t>
  </si>
  <si>
    <t>2403
----------
3842</t>
  </si>
  <si>
    <t>15,5
----------
5,599</t>
  </si>
  <si>
    <t>37247
----------
21511</t>
  </si>
  <si>
    <t>Накладные расходы от ФОТ(37247 руб.)</t>
  </si>
  <si>
    <t>122%*(0.9*0.85)</t>
  </si>
  <si>
    <t>Сметная прибыль от ФОТ(37247 руб.)</t>
  </si>
  <si>
    <t>80%*(0.85*0.8)</t>
  </si>
  <si>
    <t xml:space="preserve">  Итого по разделу 1 Фасад</t>
  </si>
  <si>
    <t xml:space="preserve"> </t>
  </si>
  <si>
    <t>Итого прямые затраты по смете в ценах 2001г.</t>
  </si>
  <si>
    <t>19333
----------
191894</t>
  </si>
  <si>
    <t>4656
----------
38</t>
  </si>
  <si>
    <t>Итого прямые затраты по смете с учетом индексов, в текущих ценах</t>
  </si>
  <si>
    <t>299095
----------
627155</t>
  </si>
  <si>
    <t>29530
----------
589</t>
  </si>
  <si>
    <t>Накладные расходы</t>
  </si>
  <si>
    <t>Сметная прибыль</t>
  </si>
  <si>
    <t>Итоги по смете:</t>
  </si>
  <si>
    <t xml:space="preserve">  Отделочные работы</t>
  </si>
  <si>
    <t xml:space="preserve">  Теплоизоляционные работы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</si>
  <si>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</si>
  <si>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Деревянные конструкции</t>
  </si>
  <si>
    <t xml:space="preserve">  Строительные металлические конструкции</t>
  </si>
  <si>
    <t xml:space="preserve">  Бетонные и железобетонные сборные конструкции в промышленном строительстве</t>
  </si>
  <si>
    <t xml:space="preserve">  Стены (ремонтно-строительные)</t>
  </si>
  <si>
    <t xml:space="preserve">  Конструкции из кирпича и блоков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</si>
  <si>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</si>
  <si>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</si>
  <si>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</si>
  <si>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</si>
  <si>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</si>
  <si>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</si>
  <si>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</si>
  <si>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Составление сметы 2%</t>
  </si>
  <si>
    <t xml:space="preserve">  Технадзор 1%</t>
  </si>
  <si>
    <t xml:space="preserve">  НДС 18%</t>
  </si>
  <si>
    <t xml:space="preserve">  ВСЕГО по смете</t>
  </si>
  <si>
    <t>19333
_______
191894</t>
  </si>
  <si>
    <t>4656
_________
38</t>
  </si>
  <si>
    <t>299095
_______
627155</t>
  </si>
  <si>
    <t>29530
_________
589</t>
  </si>
  <si>
    <t xml:space="preserve">  Технадзор </t>
  </si>
  <si>
    <t xml:space="preserve">  Составление сметы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</si>
</sst>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112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0" fontId="2" fillId="0" borderId="13" xfId="63" applyBorder="1">
      <alignment horizontal="center"/>
    </xf>
    <xf numFmtId="0" fontId="2" fillId="0" borderId="13" xfId="63" applyNumberFormat="1" applyBorder="1">
      <alignment horizontal="center"/>
    </xf>
    <xf numFmtId="2" fontId="2" fillId="0" borderId="13" xfId="63" applyNumberFormat="1" applyBorder="1">
      <alignment horizontal="center"/>
    </xf>
    <xf numFmtId="0" fontId="2" fillId="33" borderId="13" xfId="63" applyFill="1" applyBorder="1">
      <alignment horizontal="center"/>
    </xf>
    <xf numFmtId="49" fontId="2" fillId="0" borderId="13" xfId="63" applyNumberFormat="1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2" fontId="17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right" vertical="top" wrapText="1"/>
    </xf>
    <xf numFmtId="2" fontId="7" fillId="0" borderId="13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right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17" fillId="0" borderId="13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right" vertical="top" wrapText="1"/>
    </xf>
    <xf numFmtId="2" fontId="17" fillId="0" borderId="13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2" fontId="14" fillId="0" borderId="13" xfId="0" applyNumberFormat="1" applyFont="1" applyBorder="1" applyAlignment="1">
      <alignment/>
    </xf>
    <xf numFmtId="49" fontId="14" fillId="0" borderId="13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2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2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3" fillId="0" borderId="13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8" fillId="0" borderId="13" xfId="6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40"/>
  <sheetViews>
    <sheetView showGridLines="0" tabSelected="1" zoomScale="90" zoomScaleNormal="90" zoomScaleSheetLayoutView="100" zoomScalePageLayoutView="0" workbookViewId="0" topLeftCell="A92">
      <selection activeCell="A107" sqref="A107:F107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104" t="s">
        <v>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100" t="s">
        <v>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105" t="s">
        <v>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99" t="s">
        <v>47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106" t="s">
        <v>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8" t="s">
        <v>43</v>
      </c>
      <c r="L16" s="98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7">
        <f>297536/1000</f>
        <v>297.536</v>
      </c>
      <c r="L17" s="97"/>
      <c r="M17" s="42" t="s">
        <v>9</v>
      </c>
      <c r="N17" s="43">
        <f>1613599/1000</f>
        <v>1613.599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0</v>
      </c>
      <c r="M19" s="42" t="s">
        <v>9</v>
      </c>
      <c r="N19" s="4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7">
        <v>2179.81</v>
      </c>
      <c r="L20" s="97"/>
      <c r="M20" s="19" t="s">
        <v>10</v>
      </c>
      <c r="N20" s="43">
        <v>2179.81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7">
        <f>19371/1000</f>
        <v>19.371</v>
      </c>
      <c r="L21" s="97"/>
      <c r="M21" s="19" t="s">
        <v>9</v>
      </c>
      <c r="N21" s="43">
        <f>299684/1000</f>
        <v>299.684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101" t="s">
        <v>4</v>
      </c>
      <c r="B24" s="101" t="s">
        <v>13</v>
      </c>
      <c r="C24" s="101" t="s">
        <v>16</v>
      </c>
      <c r="D24" s="94" t="s">
        <v>14</v>
      </c>
      <c r="E24" s="95"/>
      <c r="F24" s="96"/>
      <c r="G24" s="94" t="s">
        <v>15</v>
      </c>
      <c r="H24" s="95"/>
      <c r="I24" s="96"/>
      <c r="J24" s="110" t="s">
        <v>5</v>
      </c>
      <c r="K24" s="111"/>
      <c r="L24" s="93" t="s">
        <v>22</v>
      </c>
      <c r="M24" s="93"/>
      <c r="N24" s="93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102"/>
      <c r="B25" s="102"/>
      <c r="C25" s="102"/>
      <c r="D25" s="107" t="s">
        <v>12</v>
      </c>
      <c r="E25" s="23" t="s">
        <v>20</v>
      </c>
      <c r="F25" s="23" t="s">
        <v>17</v>
      </c>
      <c r="G25" s="10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3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103"/>
      <c r="B26" s="103"/>
      <c r="C26" s="103"/>
      <c r="D26" s="108"/>
      <c r="E26" s="17" t="s">
        <v>19</v>
      </c>
      <c r="F26" s="23" t="s">
        <v>18</v>
      </c>
      <c r="G26" s="108"/>
      <c r="H26" s="17" t="s">
        <v>19</v>
      </c>
      <c r="I26" s="23" t="s">
        <v>18</v>
      </c>
      <c r="J26" s="17" t="s">
        <v>19</v>
      </c>
      <c r="K26" s="23" t="s">
        <v>18</v>
      </c>
      <c r="L26" s="109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45">
        <v>1</v>
      </c>
      <c r="B27" s="45">
        <v>2</v>
      </c>
      <c r="C27" s="45">
        <v>3</v>
      </c>
      <c r="D27" s="45">
        <v>4</v>
      </c>
      <c r="E27" s="45">
        <v>5</v>
      </c>
      <c r="F27" s="45">
        <v>6</v>
      </c>
      <c r="G27" s="46">
        <v>7</v>
      </c>
      <c r="H27" s="46">
        <v>8</v>
      </c>
      <c r="I27" s="46">
        <v>9</v>
      </c>
      <c r="J27" s="46">
        <v>10</v>
      </c>
      <c r="K27" s="46">
        <v>11</v>
      </c>
      <c r="L27" s="46">
        <v>12</v>
      </c>
      <c r="M27" s="46">
        <v>13</v>
      </c>
      <c r="N27" s="46">
        <v>14</v>
      </c>
      <c r="O27" s="47"/>
      <c r="P27" s="45"/>
      <c r="Q27" s="47"/>
      <c r="R27" s="47"/>
      <c r="S27" s="47"/>
      <c r="T27" s="45"/>
      <c r="U27" s="45"/>
      <c r="V27" s="47"/>
      <c r="W27" s="47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8"/>
      <c r="AJ27" s="48"/>
      <c r="AK27" s="48"/>
      <c r="AL27" s="48"/>
      <c r="AM27" s="45"/>
      <c r="AN27" s="48"/>
      <c r="AO27" s="49"/>
      <c r="AP27" s="49"/>
      <c r="AQ27" s="49"/>
      <c r="AR27" s="49"/>
      <c r="AS27" s="39"/>
      <c r="AT27" s="39"/>
      <c r="AU27" s="39"/>
    </row>
    <row r="28" spans="1:45" ht="21" customHeight="1">
      <c r="A28" s="89" t="s">
        <v>50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36"/>
    </row>
    <row r="29" spans="1:45" ht="180">
      <c r="A29" s="50" t="s">
        <v>51</v>
      </c>
      <c r="B29" s="51" t="s">
        <v>52</v>
      </c>
      <c r="C29" s="52">
        <v>5.83</v>
      </c>
      <c r="D29" s="53">
        <v>25347.51</v>
      </c>
      <c r="E29" s="53" t="s">
        <v>53</v>
      </c>
      <c r="F29" s="53" t="s">
        <v>54</v>
      </c>
      <c r="G29" s="53">
        <v>147776</v>
      </c>
      <c r="H29" s="53" t="s">
        <v>55</v>
      </c>
      <c r="I29" s="53" t="s">
        <v>56</v>
      </c>
      <c r="J29" s="53" t="s">
        <v>57</v>
      </c>
      <c r="K29" s="54" t="s">
        <v>58</v>
      </c>
      <c r="L29" s="53">
        <v>536540</v>
      </c>
      <c r="M29" s="53" t="s">
        <v>59</v>
      </c>
      <c r="N29" s="53" t="s">
        <v>60</v>
      </c>
      <c r="O29" s="55">
        <f>8426+26</f>
        <v>8452</v>
      </c>
      <c r="P29" s="56" t="s">
        <v>61</v>
      </c>
      <c r="Q29" s="55">
        <f>130603+402</f>
        <v>131005</v>
      </c>
      <c r="R29" s="55">
        <v>147776</v>
      </c>
      <c r="S29" s="55">
        <v>536540</v>
      </c>
      <c r="T29" s="56"/>
      <c r="U29" s="56"/>
      <c r="V29" s="55"/>
      <c r="W29" s="55"/>
      <c r="X29" s="56">
        <v>690766</v>
      </c>
      <c r="Y29" s="56"/>
      <c r="Z29" s="56"/>
      <c r="AA29" s="56"/>
      <c r="AB29" s="56"/>
      <c r="AC29" s="56"/>
      <c r="AD29" s="56"/>
      <c r="AE29" s="57">
        <v>130603</v>
      </c>
      <c r="AF29" s="57">
        <v>6459</v>
      </c>
      <c r="AG29" s="57">
        <v>402</v>
      </c>
      <c r="AH29" s="57">
        <v>399478</v>
      </c>
      <c r="AI29" s="55">
        <v>8426</v>
      </c>
      <c r="AJ29" s="55">
        <v>1361</v>
      </c>
      <c r="AK29" s="55">
        <v>26</v>
      </c>
      <c r="AL29" s="55">
        <v>137989</v>
      </c>
      <c r="AM29" s="55">
        <v>536540</v>
      </c>
      <c r="AN29" s="55">
        <v>147776</v>
      </c>
      <c r="AO29" s="58">
        <v>15.5</v>
      </c>
      <c r="AP29" s="58">
        <v>4.746</v>
      </c>
      <c r="AQ29" s="58">
        <v>15.471</v>
      </c>
      <c r="AR29" s="58">
        <v>2.895</v>
      </c>
      <c r="AS29" s="36"/>
    </row>
    <row r="30" spans="1:45" ht="38.25">
      <c r="A30" s="59" t="s">
        <v>23</v>
      </c>
      <c r="B30" s="60" t="s">
        <v>62</v>
      </c>
      <c r="C30" s="61" t="s">
        <v>63</v>
      </c>
      <c r="D30" s="62"/>
      <c r="E30" s="62"/>
      <c r="F30" s="62"/>
      <c r="G30" s="62">
        <v>7987</v>
      </c>
      <c r="H30" s="62"/>
      <c r="I30" s="62"/>
      <c r="J30" s="62" t="s">
        <v>63</v>
      </c>
      <c r="K30" s="63"/>
      <c r="L30" s="62">
        <v>105230</v>
      </c>
      <c r="M30" s="62"/>
      <c r="N30" s="62"/>
      <c r="O30" s="64"/>
      <c r="P30" s="65"/>
      <c r="Q30" s="64"/>
      <c r="R30" s="64"/>
      <c r="S30" s="64"/>
      <c r="T30" s="65" t="s">
        <v>62</v>
      </c>
      <c r="U30" s="65"/>
      <c r="V30" s="64">
        <v>105230</v>
      </c>
      <c r="W30" s="64"/>
      <c r="X30" s="65"/>
      <c r="Y30" s="65">
        <v>7987</v>
      </c>
      <c r="Z30" s="65"/>
      <c r="AA30" s="65" t="s">
        <v>63</v>
      </c>
      <c r="AB30" s="65"/>
      <c r="AC30" s="65" t="s">
        <v>64</v>
      </c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6"/>
    </row>
    <row r="31" spans="1:45" ht="38.25">
      <c r="A31" s="59" t="s">
        <v>23</v>
      </c>
      <c r="B31" s="60" t="s">
        <v>65</v>
      </c>
      <c r="C31" s="61" t="s">
        <v>66</v>
      </c>
      <c r="D31" s="62"/>
      <c r="E31" s="62"/>
      <c r="F31" s="62"/>
      <c r="G31" s="62">
        <v>3951</v>
      </c>
      <c r="H31" s="62"/>
      <c r="I31" s="62"/>
      <c r="J31" s="62" t="s">
        <v>66</v>
      </c>
      <c r="K31" s="63"/>
      <c r="L31" s="62">
        <v>48996</v>
      </c>
      <c r="M31" s="62"/>
      <c r="N31" s="62"/>
      <c r="O31" s="64"/>
      <c r="P31" s="65"/>
      <c r="Q31" s="64"/>
      <c r="R31" s="64"/>
      <c r="S31" s="64"/>
      <c r="T31" s="65"/>
      <c r="U31" s="65" t="s">
        <v>65</v>
      </c>
      <c r="V31" s="64"/>
      <c r="W31" s="64">
        <v>48996</v>
      </c>
      <c r="X31" s="65"/>
      <c r="Y31" s="65"/>
      <c r="Z31" s="65">
        <v>3951</v>
      </c>
      <c r="AA31" s="65"/>
      <c r="AB31" s="65" t="s">
        <v>66</v>
      </c>
      <c r="AC31" s="65"/>
      <c r="AD31" s="65" t="s">
        <v>64</v>
      </c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6"/>
    </row>
    <row r="32" spans="1:45" ht="12.75">
      <c r="A32" s="59" t="s">
        <v>23</v>
      </c>
      <c r="B32" s="60" t="s">
        <v>67</v>
      </c>
      <c r="C32" s="61" t="s">
        <v>23</v>
      </c>
      <c r="D32" s="62"/>
      <c r="E32" s="62"/>
      <c r="F32" s="62"/>
      <c r="G32" s="62">
        <v>159714</v>
      </c>
      <c r="H32" s="62"/>
      <c r="I32" s="62"/>
      <c r="J32" s="62"/>
      <c r="K32" s="63"/>
      <c r="L32" s="62">
        <v>690766</v>
      </c>
      <c r="M32" s="62"/>
      <c r="N32" s="62"/>
      <c r="O32" s="64"/>
      <c r="P32" s="65"/>
      <c r="Q32" s="64"/>
      <c r="R32" s="64"/>
      <c r="S32" s="64"/>
      <c r="T32" s="65" t="s">
        <v>67</v>
      </c>
      <c r="U32" s="65"/>
      <c r="V32" s="64">
        <v>690766</v>
      </c>
      <c r="W32" s="64"/>
      <c r="X32" s="65"/>
      <c r="Y32" s="65">
        <v>159714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6"/>
    </row>
    <row r="33" spans="1:45" ht="192">
      <c r="A33" s="50" t="s">
        <v>68</v>
      </c>
      <c r="B33" s="51" t="s">
        <v>69</v>
      </c>
      <c r="C33" s="52">
        <v>74.76</v>
      </c>
      <c r="D33" s="53">
        <v>131.84</v>
      </c>
      <c r="E33" s="53" t="s">
        <v>70</v>
      </c>
      <c r="F33" s="53">
        <v>0.54</v>
      </c>
      <c r="G33" s="53">
        <v>9856</v>
      </c>
      <c r="H33" s="53" t="s">
        <v>71</v>
      </c>
      <c r="I33" s="53">
        <v>40</v>
      </c>
      <c r="J33" s="53" t="s">
        <v>72</v>
      </c>
      <c r="K33" s="54">
        <v>3.279</v>
      </c>
      <c r="L33" s="53">
        <v>47512</v>
      </c>
      <c r="M33" s="53" t="s">
        <v>73</v>
      </c>
      <c r="N33" s="53">
        <v>131</v>
      </c>
      <c r="O33" s="55">
        <f>1184+0</f>
        <v>1184</v>
      </c>
      <c r="P33" s="56" t="s">
        <v>61</v>
      </c>
      <c r="Q33" s="55">
        <f>18352+0</f>
        <v>18352</v>
      </c>
      <c r="R33" s="55">
        <v>9856</v>
      </c>
      <c r="S33" s="55">
        <v>47512</v>
      </c>
      <c r="T33" s="56"/>
      <c r="U33" s="56"/>
      <c r="V33" s="55"/>
      <c r="W33" s="55"/>
      <c r="X33" s="56">
        <v>69117</v>
      </c>
      <c r="Y33" s="56"/>
      <c r="Z33" s="56"/>
      <c r="AA33" s="56"/>
      <c r="AB33" s="56"/>
      <c r="AC33" s="56"/>
      <c r="AD33" s="56"/>
      <c r="AE33" s="57">
        <v>18352</v>
      </c>
      <c r="AF33" s="57">
        <v>131</v>
      </c>
      <c r="AG33" s="57"/>
      <c r="AH33" s="57">
        <v>29029</v>
      </c>
      <c r="AI33" s="55">
        <v>1184</v>
      </c>
      <c r="AJ33" s="55">
        <v>40</v>
      </c>
      <c r="AK33" s="55"/>
      <c r="AL33" s="55">
        <v>8632</v>
      </c>
      <c r="AM33" s="55">
        <v>47512</v>
      </c>
      <c r="AN33" s="55">
        <v>9856</v>
      </c>
      <c r="AO33" s="58">
        <v>15.5</v>
      </c>
      <c r="AP33" s="58">
        <v>3.279</v>
      </c>
      <c r="AQ33" s="58" t="s">
        <v>23</v>
      </c>
      <c r="AR33" s="58">
        <v>3.363</v>
      </c>
      <c r="AS33" s="36"/>
    </row>
    <row r="34" spans="1:45" ht="38.25">
      <c r="A34" s="59" t="s">
        <v>23</v>
      </c>
      <c r="B34" s="60" t="s">
        <v>74</v>
      </c>
      <c r="C34" s="61" t="s">
        <v>63</v>
      </c>
      <c r="D34" s="62"/>
      <c r="E34" s="62"/>
      <c r="F34" s="62"/>
      <c r="G34" s="62">
        <v>1119</v>
      </c>
      <c r="H34" s="62"/>
      <c r="I34" s="62"/>
      <c r="J34" s="62" t="s">
        <v>63</v>
      </c>
      <c r="K34" s="63"/>
      <c r="L34" s="62">
        <v>14741</v>
      </c>
      <c r="M34" s="62"/>
      <c r="N34" s="62"/>
      <c r="O34" s="64"/>
      <c r="P34" s="65"/>
      <c r="Q34" s="64"/>
      <c r="R34" s="64"/>
      <c r="S34" s="64"/>
      <c r="T34" s="65" t="s">
        <v>74</v>
      </c>
      <c r="U34" s="65"/>
      <c r="V34" s="64">
        <v>14741</v>
      </c>
      <c r="W34" s="64"/>
      <c r="X34" s="65"/>
      <c r="Y34" s="65">
        <v>1119</v>
      </c>
      <c r="Z34" s="65"/>
      <c r="AA34" s="65" t="s">
        <v>63</v>
      </c>
      <c r="AB34" s="65"/>
      <c r="AC34" s="65" t="s">
        <v>64</v>
      </c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6"/>
    </row>
    <row r="35" spans="1:45" ht="38.25">
      <c r="A35" s="59" t="s">
        <v>23</v>
      </c>
      <c r="B35" s="60" t="s">
        <v>75</v>
      </c>
      <c r="C35" s="61" t="s">
        <v>66</v>
      </c>
      <c r="D35" s="62"/>
      <c r="E35" s="62"/>
      <c r="F35" s="62"/>
      <c r="G35" s="62">
        <v>554</v>
      </c>
      <c r="H35" s="62"/>
      <c r="I35" s="62"/>
      <c r="J35" s="62" t="s">
        <v>66</v>
      </c>
      <c r="K35" s="63"/>
      <c r="L35" s="62">
        <v>6864</v>
      </c>
      <c r="M35" s="62"/>
      <c r="N35" s="62"/>
      <c r="O35" s="64"/>
      <c r="P35" s="65"/>
      <c r="Q35" s="64"/>
      <c r="R35" s="64"/>
      <c r="S35" s="64"/>
      <c r="T35" s="65"/>
      <c r="U35" s="65" t="s">
        <v>75</v>
      </c>
      <c r="V35" s="64"/>
      <c r="W35" s="64">
        <v>6864</v>
      </c>
      <c r="X35" s="65"/>
      <c r="Y35" s="65"/>
      <c r="Z35" s="65">
        <v>554</v>
      </c>
      <c r="AA35" s="65"/>
      <c r="AB35" s="65" t="s">
        <v>66</v>
      </c>
      <c r="AC35" s="65"/>
      <c r="AD35" s="65" t="s">
        <v>64</v>
      </c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6"/>
    </row>
    <row r="36" spans="1:45" ht="12.75">
      <c r="A36" s="59" t="s">
        <v>23</v>
      </c>
      <c r="B36" s="60" t="s">
        <v>67</v>
      </c>
      <c r="C36" s="61" t="s">
        <v>23</v>
      </c>
      <c r="D36" s="62"/>
      <c r="E36" s="62"/>
      <c r="F36" s="62"/>
      <c r="G36" s="62">
        <v>11529</v>
      </c>
      <c r="H36" s="62"/>
      <c r="I36" s="62"/>
      <c r="J36" s="62"/>
      <c r="K36" s="63"/>
      <c r="L36" s="62">
        <v>69117</v>
      </c>
      <c r="M36" s="62"/>
      <c r="N36" s="62"/>
      <c r="O36" s="64"/>
      <c r="P36" s="65"/>
      <c r="Q36" s="64"/>
      <c r="R36" s="64"/>
      <c r="S36" s="64"/>
      <c r="T36" s="65" t="s">
        <v>67</v>
      </c>
      <c r="U36" s="65"/>
      <c r="V36" s="64">
        <v>69117</v>
      </c>
      <c r="W36" s="64"/>
      <c r="X36" s="65"/>
      <c r="Y36" s="65">
        <v>11529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6"/>
    </row>
    <row r="37" spans="1:45" ht="180">
      <c r="A37" s="50" t="s">
        <v>76</v>
      </c>
      <c r="B37" s="51" t="s">
        <v>77</v>
      </c>
      <c r="C37" s="52">
        <v>14.4</v>
      </c>
      <c r="D37" s="53">
        <v>137.27</v>
      </c>
      <c r="E37" s="53" t="s">
        <v>78</v>
      </c>
      <c r="F37" s="53">
        <v>0.61</v>
      </c>
      <c r="G37" s="53">
        <v>1977</v>
      </c>
      <c r="H37" s="53" t="s">
        <v>79</v>
      </c>
      <c r="I37" s="53">
        <v>9</v>
      </c>
      <c r="J37" s="53" t="s">
        <v>80</v>
      </c>
      <c r="K37" s="54">
        <v>3.061</v>
      </c>
      <c r="L37" s="53">
        <v>9169</v>
      </c>
      <c r="M37" s="53" t="s">
        <v>81</v>
      </c>
      <c r="N37" s="53">
        <v>28</v>
      </c>
      <c r="O37" s="55">
        <f>250+0</f>
        <v>250</v>
      </c>
      <c r="P37" s="56" t="s">
        <v>61</v>
      </c>
      <c r="Q37" s="55">
        <f>3578+0</f>
        <v>3578</v>
      </c>
      <c r="R37" s="55">
        <v>1977</v>
      </c>
      <c r="S37" s="55">
        <v>9169</v>
      </c>
      <c r="T37" s="56"/>
      <c r="U37" s="56"/>
      <c r="V37" s="55"/>
      <c r="W37" s="55"/>
      <c r="X37" s="56">
        <v>13381</v>
      </c>
      <c r="Y37" s="56"/>
      <c r="Z37" s="56"/>
      <c r="AA37" s="56"/>
      <c r="AB37" s="56"/>
      <c r="AC37" s="56"/>
      <c r="AD37" s="56"/>
      <c r="AE37" s="57">
        <v>3578</v>
      </c>
      <c r="AF37" s="57">
        <v>28</v>
      </c>
      <c r="AG37" s="57"/>
      <c r="AH37" s="57">
        <v>5563</v>
      </c>
      <c r="AI37" s="55">
        <v>250</v>
      </c>
      <c r="AJ37" s="55">
        <v>9</v>
      </c>
      <c r="AK37" s="55"/>
      <c r="AL37" s="55">
        <v>1718</v>
      </c>
      <c r="AM37" s="55">
        <v>9169</v>
      </c>
      <c r="AN37" s="55">
        <v>1977</v>
      </c>
      <c r="AO37" s="58">
        <v>14.31</v>
      </c>
      <c r="AP37" s="58">
        <v>3.061</v>
      </c>
      <c r="AQ37" s="58" t="s">
        <v>23</v>
      </c>
      <c r="AR37" s="58">
        <v>3.238</v>
      </c>
      <c r="AS37" s="36"/>
    </row>
    <row r="38" spans="1:45" ht="38.25">
      <c r="A38" s="59" t="s">
        <v>23</v>
      </c>
      <c r="B38" s="60" t="s">
        <v>82</v>
      </c>
      <c r="C38" s="61" t="s">
        <v>63</v>
      </c>
      <c r="D38" s="62"/>
      <c r="E38" s="62"/>
      <c r="F38" s="62"/>
      <c r="G38" s="62">
        <v>236</v>
      </c>
      <c r="H38" s="62"/>
      <c r="I38" s="62"/>
      <c r="J38" s="62" t="s">
        <v>63</v>
      </c>
      <c r="K38" s="63"/>
      <c r="L38" s="62">
        <v>2874</v>
      </c>
      <c r="M38" s="62"/>
      <c r="N38" s="62"/>
      <c r="O38" s="64"/>
      <c r="P38" s="65"/>
      <c r="Q38" s="64"/>
      <c r="R38" s="64"/>
      <c r="S38" s="64"/>
      <c r="T38" s="65" t="s">
        <v>82</v>
      </c>
      <c r="U38" s="65"/>
      <c r="V38" s="64">
        <v>2874</v>
      </c>
      <c r="W38" s="64"/>
      <c r="X38" s="65"/>
      <c r="Y38" s="65">
        <v>236</v>
      </c>
      <c r="Z38" s="65"/>
      <c r="AA38" s="65" t="s">
        <v>63</v>
      </c>
      <c r="AB38" s="65"/>
      <c r="AC38" s="65" t="s">
        <v>64</v>
      </c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6"/>
    </row>
    <row r="39" spans="1:45" ht="38.25">
      <c r="A39" s="59" t="s">
        <v>23</v>
      </c>
      <c r="B39" s="60" t="s">
        <v>83</v>
      </c>
      <c r="C39" s="61" t="s">
        <v>66</v>
      </c>
      <c r="D39" s="62"/>
      <c r="E39" s="62"/>
      <c r="F39" s="62"/>
      <c r="G39" s="62">
        <v>117</v>
      </c>
      <c r="H39" s="62"/>
      <c r="I39" s="62"/>
      <c r="J39" s="62" t="s">
        <v>66</v>
      </c>
      <c r="K39" s="63"/>
      <c r="L39" s="62">
        <v>1338</v>
      </c>
      <c r="M39" s="62"/>
      <c r="N39" s="62"/>
      <c r="O39" s="64"/>
      <c r="P39" s="65"/>
      <c r="Q39" s="64"/>
      <c r="R39" s="64"/>
      <c r="S39" s="64"/>
      <c r="T39" s="65"/>
      <c r="U39" s="65" t="s">
        <v>83</v>
      </c>
      <c r="V39" s="64"/>
      <c r="W39" s="64">
        <v>1338</v>
      </c>
      <c r="X39" s="65"/>
      <c r="Y39" s="65"/>
      <c r="Z39" s="65">
        <v>117</v>
      </c>
      <c r="AA39" s="65"/>
      <c r="AB39" s="65" t="s">
        <v>66</v>
      </c>
      <c r="AC39" s="65"/>
      <c r="AD39" s="65" t="s">
        <v>64</v>
      </c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6"/>
    </row>
    <row r="40" spans="1:45" ht="12.75">
      <c r="A40" s="59" t="s">
        <v>23</v>
      </c>
      <c r="B40" s="60" t="s">
        <v>67</v>
      </c>
      <c r="C40" s="61" t="s">
        <v>23</v>
      </c>
      <c r="D40" s="62"/>
      <c r="E40" s="62"/>
      <c r="F40" s="62"/>
      <c r="G40" s="62">
        <v>2330</v>
      </c>
      <c r="H40" s="62"/>
      <c r="I40" s="62"/>
      <c r="J40" s="62"/>
      <c r="K40" s="63"/>
      <c r="L40" s="62">
        <v>13381</v>
      </c>
      <c r="M40" s="62"/>
      <c r="N40" s="62"/>
      <c r="O40" s="64"/>
      <c r="P40" s="65"/>
      <c r="Q40" s="64"/>
      <c r="R40" s="64"/>
      <c r="S40" s="64"/>
      <c r="T40" s="65" t="s">
        <v>67</v>
      </c>
      <c r="U40" s="65"/>
      <c r="V40" s="64">
        <v>13381</v>
      </c>
      <c r="W40" s="64"/>
      <c r="X40" s="65"/>
      <c r="Y40" s="65">
        <v>2330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6"/>
    </row>
    <row r="41" spans="1:45" ht="168">
      <c r="A41" s="50" t="s">
        <v>84</v>
      </c>
      <c r="B41" s="51" t="s">
        <v>85</v>
      </c>
      <c r="C41" s="52">
        <v>29.15</v>
      </c>
      <c r="D41" s="53">
        <v>3249.15</v>
      </c>
      <c r="E41" s="53" t="s">
        <v>86</v>
      </c>
      <c r="F41" s="53">
        <v>102.79</v>
      </c>
      <c r="G41" s="53">
        <v>94713</v>
      </c>
      <c r="H41" s="53" t="s">
        <v>87</v>
      </c>
      <c r="I41" s="53">
        <v>2996</v>
      </c>
      <c r="J41" s="53" t="s">
        <v>88</v>
      </c>
      <c r="K41" s="54">
        <v>7.062</v>
      </c>
      <c r="L41" s="53">
        <v>382113</v>
      </c>
      <c r="M41" s="53" t="s">
        <v>89</v>
      </c>
      <c r="N41" s="53">
        <v>21158</v>
      </c>
      <c r="O41" s="55">
        <f>6180+0</f>
        <v>6180</v>
      </c>
      <c r="P41" s="56" t="s">
        <v>61</v>
      </c>
      <c r="Q41" s="55">
        <f>95790+0</f>
        <v>95790</v>
      </c>
      <c r="R41" s="55">
        <v>94713</v>
      </c>
      <c r="S41" s="55">
        <v>382113</v>
      </c>
      <c r="T41" s="56"/>
      <c r="U41" s="56"/>
      <c r="V41" s="55"/>
      <c r="W41" s="55"/>
      <c r="X41" s="56">
        <v>500988</v>
      </c>
      <c r="Y41" s="56"/>
      <c r="Z41" s="56"/>
      <c r="AA41" s="56"/>
      <c r="AB41" s="56"/>
      <c r="AC41" s="56"/>
      <c r="AD41" s="56"/>
      <c r="AE41" s="57">
        <v>95790</v>
      </c>
      <c r="AF41" s="57">
        <v>21158</v>
      </c>
      <c r="AG41" s="57"/>
      <c r="AH41" s="57">
        <v>265165</v>
      </c>
      <c r="AI41" s="55">
        <v>6180</v>
      </c>
      <c r="AJ41" s="55">
        <v>2996</v>
      </c>
      <c r="AK41" s="55"/>
      <c r="AL41" s="55">
        <v>85537</v>
      </c>
      <c r="AM41" s="55">
        <v>382113</v>
      </c>
      <c r="AN41" s="55">
        <v>94713</v>
      </c>
      <c r="AO41" s="58">
        <v>15.5</v>
      </c>
      <c r="AP41" s="58">
        <v>7.062</v>
      </c>
      <c r="AQ41" s="58" t="s">
        <v>23</v>
      </c>
      <c r="AR41" s="58">
        <v>3.1</v>
      </c>
      <c r="AS41" s="36"/>
    </row>
    <row r="42" spans="1:45" ht="38.25">
      <c r="A42" s="59" t="s">
        <v>23</v>
      </c>
      <c r="B42" s="60" t="s">
        <v>90</v>
      </c>
      <c r="C42" s="61" t="s">
        <v>91</v>
      </c>
      <c r="D42" s="62"/>
      <c r="E42" s="62"/>
      <c r="F42" s="62"/>
      <c r="G42" s="62">
        <v>5562</v>
      </c>
      <c r="H42" s="62"/>
      <c r="I42" s="62"/>
      <c r="J42" s="62" t="s">
        <v>91</v>
      </c>
      <c r="K42" s="63"/>
      <c r="L42" s="62">
        <v>73279</v>
      </c>
      <c r="M42" s="62"/>
      <c r="N42" s="62"/>
      <c r="O42" s="64"/>
      <c r="P42" s="65"/>
      <c r="Q42" s="64"/>
      <c r="R42" s="64"/>
      <c r="S42" s="64"/>
      <c r="T42" s="65" t="s">
        <v>90</v>
      </c>
      <c r="U42" s="65"/>
      <c r="V42" s="64">
        <v>73279</v>
      </c>
      <c r="W42" s="64"/>
      <c r="X42" s="65"/>
      <c r="Y42" s="65">
        <v>5562</v>
      </c>
      <c r="Z42" s="65"/>
      <c r="AA42" s="65" t="s">
        <v>91</v>
      </c>
      <c r="AB42" s="65"/>
      <c r="AC42" s="65" t="s">
        <v>64</v>
      </c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6"/>
    </row>
    <row r="43" spans="1:45" ht="38.25">
      <c r="A43" s="59" t="s">
        <v>23</v>
      </c>
      <c r="B43" s="60" t="s">
        <v>92</v>
      </c>
      <c r="C43" s="61" t="s">
        <v>93</v>
      </c>
      <c r="D43" s="62"/>
      <c r="E43" s="62"/>
      <c r="F43" s="62"/>
      <c r="G43" s="62">
        <v>3677</v>
      </c>
      <c r="H43" s="62"/>
      <c r="I43" s="62"/>
      <c r="J43" s="62" t="s">
        <v>93</v>
      </c>
      <c r="K43" s="63"/>
      <c r="L43" s="62">
        <v>45596</v>
      </c>
      <c r="M43" s="62"/>
      <c r="N43" s="62"/>
      <c r="O43" s="64"/>
      <c r="P43" s="65"/>
      <c r="Q43" s="64"/>
      <c r="R43" s="64"/>
      <c r="S43" s="64"/>
      <c r="T43" s="65"/>
      <c r="U43" s="65" t="s">
        <v>92</v>
      </c>
      <c r="V43" s="64"/>
      <c r="W43" s="64">
        <v>45596</v>
      </c>
      <c r="X43" s="65"/>
      <c r="Y43" s="65"/>
      <c r="Z43" s="65">
        <v>3677</v>
      </c>
      <c r="AA43" s="65"/>
      <c r="AB43" s="65" t="s">
        <v>93</v>
      </c>
      <c r="AC43" s="65"/>
      <c r="AD43" s="65" t="s">
        <v>64</v>
      </c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6"/>
    </row>
    <row r="44" spans="1:45" ht="12.75">
      <c r="A44" s="59" t="s">
        <v>23</v>
      </c>
      <c r="B44" s="60" t="s">
        <v>67</v>
      </c>
      <c r="C44" s="61" t="s">
        <v>23</v>
      </c>
      <c r="D44" s="62"/>
      <c r="E44" s="62"/>
      <c r="F44" s="62"/>
      <c r="G44" s="62">
        <v>103952</v>
      </c>
      <c r="H44" s="62"/>
      <c r="I44" s="62"/>
      <c r="J44" s="62"/>
      <c r="K44" s="63"/>
      <c r="L44" s="62">
        <v>500988</v>
      </c>
      <c r="M44" s="62"/>
      <c r="N44" s="62"/>
      <c r="O44" s="64"/>
      <c r="P44" s="65"/>
      <c r="Q44" s="64"/>
      <c r="R44" s="64"/>
      <c r="S44" s="64"/>
      <c r="T44" s="65" t="s">
        <v>67</v>
      </c>
      <c r="U44" s="65"/>
      <c r="V44" s="64">
        <v>500988</v>
      </c>
      <c r="W44" s="64"/>
      <c r="X44" s="65"/>
      <c r="Y44" s="65">
        <v>103952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6"/>
    </row>
    <row r="45" spans="1:45" ht="96">
      <c r="A45" s="50" t="s">
        <v>94</v>
      </c>
      <c r="B45" s="51" t="s">
        <v>95</v>
      </c>
      <c r="C45" s="52">
        <v>-3.498</v>
      </c>
      <c r="D45" s="53">
        <v>2958.55</v>
      </c>
      <c r="E45" s="53" t="s">
        <v>96</v>
      </c>
      <c r="F45" s="53"/>
      <c r="G45" s="53">
        <v>-10349</v>
      </c>
      <c r="H45" s="53" t="s">
        <v>97</v>
      </c>
      <c r="I45" s="53"/>
      <c r="J45" s="53" t="s">
        <v>98</v>
      </c>
      <c r="K45" s="54"/>
      <c r="L45" s="53">
        <v>-65871</v>
      </c>
      <c r="M45" s="53" t="s">
        <v>99</v>
      </c>
      <c r="N45" s="53"/>
      <c r="O45" s="55">
        <f aca="true" t="shared" si="0" ref="O45:O51">0+0</f>
        <v>0</v>
      </c>
      <c r="P45" s="56" t="s">
        <v>100</v>
      </c>
      <c r="Q45" s="55">
        <f aca="true" t="shared" si="1" ref="Q45:Q51">0+0</f>
        <v>0</v>
      </c>
      <c r="R45" s="55">
        <v>-10349</v>
      </c>
      <c r="S45" s="55">
        <v>-65871</v>
      </c>
      <c r="T45" s="56"/>
      <c r="U45" s="56"/>
      <c r="V45" s="55"/>
      <c r="W45" s="55"/>
      <c r="X45" s="56">
        <v>-65871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>
        <v>-65871</v>
      </c>
      <c r="AI45" s="55"/>
      <c r="AJ45" s="55"/>
      <c r="AK45" s="55"/>
      <c r="AL45" s="55">
        <v>-10349</v>
      </c>
      <c r="AM45" s="55">
        <v>-65871</v>
      </c>
      <c r="AN45" s="55">
        <v>-10349</v>
      </c>
      <c r="AO45" s="58" t="s">
        <v>23</v>
      </c>
      <c r="AP45" s="58" t="s">
        <v>23</v>
      </c>
      <c r="AQ45" s="58" t="s">
        <v>23</v>
      </c>
      <c r="AR45" s="58">
        <v>6.365</v>
      </c>
      <c r="AS45" s="36"/>
    </row>
    <row r="46" spans="1:45" ht="84">
      <c r="A46" s="50" t="s">
        <v>101</v>
      </c>
      <c r="B46" s="51" t="s">
        <v>102</v>
      </c>
      <c r="C46" s="52">
        <v>-0.1137</v>
      </c>
      <c r="D46" s="53">
        <v>9510.98</v>
      </c>
      <c r="E46" s="53" t="s">
        <v>103</v>
      </c>
      <c r="F46" s="53"/>
      <c r="G46" s="53">
        <v>-1081</v>
      </c>
      <c r="H46" s="53" t="s">
        <v>104</v>
      </c>
      <c r="I46" s="53"/>
      <c r="J46" s="53" t="s">
        <v>105</v>
      </c>
      <c r="K46" s="54"/>
      <c r="L46" s="53">
        <v>-4822</v>
      </c>
      <c r="M46" s="53" t="s">
        <v>106</v>
      </c>
      <c r="N46" s="53"/>
      <c r="O46" s="55">
        <f t="shared" si="0"/>
        <v>0</v>
      </c>
      <c r="P46" s="56" t="s">
        <v>100</v>
      </c>
      <c r="Q46" s="55">
        <f t="shared" si="1"/>
        <v>0</v>
      </c>
      <c r="R46" s="55">
        <v>-1081</v>
      </c>
      <c r="S46" s="55">
        <v>-4822</v>
      </c>
      <c r="T46" s="56"/>
      <c r="U46" s="56"/>
      <c r="V46" s="55"/>
      <c r="W46" s="55"/>
      <c r="X46" s="56">
        <v>-4822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-4822</v>
      </c>
      <c r="AI46" s="55"/>
      <c r="AJ46" s="55"/>
      <c r="AK46" s="55"/>
      <c r="AL46" s="55">
        <v>-1081</v>
      </c>
      <c r="AM46" s="55">
        <v>-4822</v>
      </c>
      <c r="AN46" s="55">
        <v>-1081</v>
      </c>
      <c r="AO46" s="58" t="s">
        <v>23</v>
      </c>
      <c r="AP46" s="58" t="s">
        <v>23</v>
      </c>
      <c r="AQ46" s="58" t="s">
        <v>23</v>
      </c>
      <c r="AR46" s="58">
        <v>4.461</v>
      </c>
      <c r="AS46" s="36"/>
    </row>
    <row r="47" spans="1:45" ht="84">
      <c r="A47" s="50" t="s">
        <v>107</v>
      </c>
      <c r="B47" s="51" t="s">
        <v>108</v>
      </c>
      <c r="C47" s="52">
        <v>-58.3</v>
      </c>
      <c r="D47" s="53">
        <v>28.03</v>
      </c>
      <c r="E47" s="53" t="s">
        <v>109</v>
      </c>
      <c r="F47" s="53"/>
      <c r="G47" s="53">
        <v>-1634</v>
      </c>
      <c r="H47" s="53" t="s">
        <v>110</v>
      </c>
      <c r="I47" s="53"/>
      <c r="J47" s="53" t="s">
        <v>111</v>
      </c>
      <c r="K47" s="54"/>
      <c r="L47" s="53">
        <v>-5224</v>
      </c>
      <c r="M47" s="53" t="s">
        <v>112</v>
      </c>
      <c r="N47" s="53"/>
      <c r="O47" s="55">
        <f t="shared" si="0"/>
        <v>0</v>
      </c>
      <c r="P47" s="56" t="s">
        <v>100</v>
      </c>
      <c r="Q47" s="55">
        <f t="shared" si="1"/>
        <v>0</v>
      </c>
      <c r="R47" s="55">
        <v>-1634</v>
      </c>
      <c r="S47" s="55">
        <v>-5224</v>
      </c>
      <c r="T47" s="56"/>
      <c r="U47" s="56"/>
      <c r="V47" s="55"/>
      <c r="W47" s="55"/>
      <c r="X47" s="56">
        <v>-5224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-5224</v>
      </c>
      <c r="AI47" s="55"/>
      <c r="AJ47" s="55"/>
      <c r="AK47" s="55"/>
      <c r="AL47" s="55">
        <v>-1634</v>
      </c>
      <c r="AM47" s="55">
        <v>-5224</v>
      </c>
      <c r="AN47" s="55">
        <v>-1634</v>
      </c>
      <c r="AO47" s="58" t="s">
        <v>23</v>
      </c>
      <c r="AP47" s="58" t="s">
        <v>23</v>
      </c>
      <c r="AQ47" s="58" t="s">
        <v>23</v>
      </c>
      <c r="AR47" s="58">
        <v>3.197</v>
      </c>
      <c r="AS47" s="36"/>
    </row>
    <row r="48" spans="1:45" ht="96">
      <c r="A48" s="50" t="s">
        <v>113</v>
      </c>
      <c r="B48" s="51" t="s">
        <v>114</v>
      </c>
      <c r="C48" s="52">
        <v>-1.458</v>
      </c>
      <c r="D48" s="53">
        <v>929.2</v>
      </c>
      <c r="E48" s="53" t="s">
        <v>115</v>
      </c>
      <c r="F48" s="53"/>
      <c r="G48" s="53">
        <v>-1355</v>
      </c>
      <c r="H48" s="53" t="s">
        <v>116</v>
      </c>
      <c r="I48" s="53"/>
      <c r="J48" s="53" t="s">
        <v>117</v>
      </c>
      <c r="K48" s="54"/>
      <c r="L48" s="53">
        <v>-7325</v>
      </c>
      <c r="M48" s="53" t="s">
        <v>118</v>
      </c>
      <c r="N48" s="53"/>
      <c r="O48" s="55">
        <f t="shared" si="0"/>
        <v>0</v>
      </c>
      <c r="P48" s="56" t="s">
        <v>100</v>
      </c>
      <c r="Q48" s="55">
        <f t="shared" si="1"/>
        <v>0</v>
      </c>
      <c r="R48" s="55">
        <v>-1355</v>
      </c>
      <c r="S48" s="55">
        <v>-7325</v>
      </c>
      <c r="T48" s="56"/>
      <c r="U48" s="56"/>
      <c r="V48" s="55"/>
      <c r="W48" s="55"/>
      <c r="X48" s="56">
        <v>-7325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-7325</v>
      </c>
      <c r="AI48" s="55"/>
      <c r="AJ48" s="55"/>
      <c r="AK48" s="55"/>
      <c r="AL48" s="55">
        <v>-1355</v>
      </c>
      <c r="AM48" s="55">
        <v>-7325</v>
      </c>
      <c r="AN48" s="55">
        <v>-1355</v>
      </c>
      <c r="AO48" s="58" t="s">
        <v>23</v>
      </c>
      <c r="AP48" s="58" t="s">
        <v>23</v>
      </c>
      <c r="AQ48" s="58" t="s">
        <v>23</v>
      </c>
      <c r="AR48" s="58">
        <v>5.406</v>
      </c>
      <c r="AS48" s="36"/>
    </row>
    <row r="49" spans="1:45" ht="96">
      <c r="A49" s="50" t="s">
        <v>119</v>
      </c>
      <c r="B49" s="51" t="s">
        <v>120</v>
      </c>
      <c r="C49" s="52">
        <v>-28.28</v>
      </c>
      <c r="D49" s="53">
        <v>2515.17</v>
      </c>
      <c r="E49" s="53" t="s">
        <v>121</v>
      </c>
      <c r="F49" s="53"/>
      <c r="G49" s="53">
        <v>-71129</v>
      </c>
      <c r="H49" s="53" t="s">
        <v>122</v>
      </c>
      <c r="I49" s="53"/>
      <c r="J49" s="53" t="s">
        <v>123</v>
      </c>
      <c r="K49" s="54"/>
      <c r="L49" s="53">
        <v>-181948</v>
      </c>
      <c r="M49" s="53" t="s">
        <v>124</v>
      </c>
      <c r="N49" s="53"/>
      <c r="O49" s="55">
        <f t="shared" si="0"/>
        <v>0</v>
      </c>
      <c r="P49" s="56" t="s">
        <v>100</v>
      </c>
      <c r="Q49" s="55">
        <f t="shared" si="1"/>
        <v>0</v>
      </c>
      <c r="R49" s="55">
        <v>-71129</v>
      </c>
      <c r="S49" s="55">
        <v>-181948</v>
      </c>
      <c r="T49" s="56"/>
      <c r="U49" s="56"/>
      <c r="V49" s="55"/>
      <c r="W49" s="55"/>
      <c r="X49" s="56">
        <v>-181948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-181948</v>
      </c>
      <c r="AI49" s="55"/>
      <c r="AJ49" s="55"/>
      <c r="AK49" s="55"/>
      <c r="AL49" s="55">
        <v>-71129</v>
      </c>
      <c r="AM49" s="55">
        <v>-181948</v>
      </c>
      <c r="AN49" s="55">
        <v>-71129</v>
      </c>
      <c r="AO49" s="58" t="s">
        <v>23</v>
      </c>
      <c r="AP49" s="58" t="s">
        <v>23</v>
      </c>
      <c r="AQ49" s="58" t="s">
        <v>23</v>
      </c>
      <c r="AR49" s="58">
        <v>2.558</v>
      </c>
      <c r="AS49" s="36"/>
    </row>
    <row r="50" spans="1:45" ht="96">
      <c r="A50" s="50" t="s">
        <v>125</v>
      </c>
      <c r="B50" s="51" t="s">
        <v>126</v>
      </c>
      <c r="C50" s="52">
        <v>29.738</v>
      </c>
      <c r="D50" s="53">
        <v>499.03</v>
      </c>
      <c r="E50" s="53" t="s">
        <v>127</v>
      </c>
      <c r="F50" s="53"/>
      <c r="G50" s="53">
        <v>14840</v>
      </c>
      <c r="H50" s="53" t="s">
        <v>128</v>
      </c>
      <c r="I50" s="53"/>
      <c r="J50" s="53" t="s">
        <v>129</v>
      </c>
      <c r="K50" s="54"/>
      <c r="L50" s="53">
        <v>73903</v>
      </c>
      <c r="M50" s="53" t="s">
        <v>130</v>
      </c>
      <c r="N50" s="53"/>
      <c r="O50" s="55">
        <f t="shared" si="0"/>
        <v>0</v>
      </c>
      <c r="P50" s="56" t="s">
        <v>100</v>
      </c>
      <c r="Q50" s="55">
        <f t="shared" si="1"/>
        <v>0</v>
      </c>
      <c r="R50" s="55">
        <v>14840</v>
      </c>
      <c r="S50" s="55">
        <v>73903</v>
      </c>
      <c r="T50" s="56"/>
      <c r="U50" s="56"/>
      <c r="V50" s="55"/>
      <c r="W50" s="55"/>
      <c r="X50" s="56">
        <v>73903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73903</v>
      </c>
      <c r="AI50" s="55"/>
      <c r="AJ50" s="55"/>
      <c r="AK50" s="55"/>
      <c r="AL50" s="55">
        <v>14840</v>
      </c>
      <c r="AM50" s="55">
        <v>73903</v>
      </c>
      <c r="AN50" s="55">
        <v>14840</v>
      </c>
      <c r="AO50" s="58" t="s">
        <v>23</v>
      </c>
      <c r="AP50" s="58" t="s">
        <v>23</v>
      </c>
      <c r="AQ50" s="58" t="s">
        <v>23</v>
      </c>
      <c r="AR50" s="58">
        <v>4.98</v>
      </c>
      <c r="AS50" s="36"/>
    </row>
    <row r="51" spans="1:45" ht="84">
      <c r="A51" s="50" t="s">
        <v>131</v>
      </c>
      <c r="B51" s="51" t="s">
        <v>132</v>
      </c>
      <c r="C51" s="52">
        <v>23.32</v>
      </c>
      <c r="D51" s="53">
        <v>70.25</v>
      </c>
      <c r="E51" s="53" t="s">
        <v>133</v>
      </c>
      <c r="F51" s="53"/>
      <c r="G51" s="53">
        <v>1638</v>
      </c>
      <c r="H51" s="53" t="s">
        <v>134</v>
      </c>
      <c r="I51" s="53"/>
      <c r="J51" s="53" t="s">
        <v>135</v>
      </c>
      <c r="K51" s="54"/>
      <c r="L51" s="53">
        <v>11125</v>
      </c>
      <c r="M51" s="53" t="s">
        <v>136</v>
      </c>
      <c r="N51" s="53"/>
      <c r="O51" s="55">
        <f t="shared" si="0"/>
        <v>0</v>
      </c>
      <c r="P51" s="56" t="s">
        <v>100</v>
      </c>
      <c r="Q51" s="55">
        <f t="shared" si="1"/>
        <v>0</v>
      </c>
      <c r="R51" s="55">
        <v>1638</v>
      </c>
      <c r="S51" s="55">
        <v>11125</v>
      </c>
      <c r="T51" s="56"/>
      <c r="U51" s="56"/>
      <c r="V51" s="55"/>
      <c r="W51" s="55"/>
      <c r="X51" s="56">
        <v>11125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11125</v>
      </c>
      <c r="AI51" s="55"/>
      <c r="AJ51" s="55"/>
      <c r="AK51" s="55"/>
      <c r="AL51" s="55">
        <v>1638</v>
      </c>
      <c r="AM51" s="55">
        <v>11125</v>
      </c>
      <c r="AN51" s="55">
        <v>1638</v>
      </c>
      <c r="AO51" s="58" t="s">
        <v>23</v>
      </c>
      <c r="AP51" s="58" t="s">
        <v>23</v>
      </c>
      <c r="AQ51" s="58" t="s">
        <v>23</v>
      </c>
      <c r="AR51" s="58">
        <v>6.792</v>
      </c>
      <c r="AS51" s="36"/>
    </row>
    <row r="52" spans="1:45" ht="96">
      <c r="A52" s="50" t="s">
        <v>137</v>
      </c>
      <c r="B52" s="51" t="s">
        <v>138</v>
      </c>
      <c r="C52" s="52">
        <v>0.0504</v>
      </c>
      <c r="D52" s="53">
        <v>1628.72</v>
      </c>
      <c r="E52" s="53">
        <v>1459.2</v>
      </c>
      <c r="F52" s="53" t="s">
        <v>139</v>
      </c>
      <c r="G52" s="53">
        <v>82</v>
      </c>
      <c r="H52" s="53">
        <v>74</v>
      </c>
      <c r="I52" s="53" t="s">
        <v>140</v>
      </c>
      <c r="J52" s="53">
        <v>15.5</v>
      </c>
      <c r="K52" s="54" t="s">
        <v>141</v>
      </c>
      <c r="L52" s="53">
        <v>1228</v>
      </c>
      <c r="M52" s="53">
        <v>1147</v>
      </c>
      <c r="N52" s="53" t="s">
        <v>142</v>
      </c>
      <c r="O52" s="55">
        <f>74+4</f>
        <v>78</v>
      </c>
      <c r="P52" s="56" t="s">
        <v>61</v>
      </c>
      <c r="Q52" s="55">
        <f>1147+62</f>
        <v>1209</v>
      </c>
      <c r="R52" s="55">
        <v>82</v>
      </c>
      <c r="S52" s="55">
        <v>1228</v>
      </c>
      <c r="T52" s="56"/>
      <c r="U52" s="56"/>
      <c r="V52" s="55"/>
      <c r="W52" s="55"/>
      <c r="X52" s="56">
        <v>2820</v>
      </c>
      <c r="Y52" s="56"/>
      <c r="Z52" s="56"/>
      <c r="AA52" s="56"/>
      <c r="AB52" s="56"/>
      <c r="AC52" s="56"/>
      <c r="AD52" s="56"/>
      <c r="AE52" s="57">
        <v>1147</v>
      </c>
      <c r="AF52" s="57">
        <v>81</v>
      </c>
      <c r="AG52" s="57">
        <v>62</v>
      </c>
      <c r="AH52" s="57"/>
      <c r="AI52" s="55">
        <v>74</v>
      </c>
      <c r="AJ52" s="55">
        <v>8</v>
      </c>
      <c r="AK52" s="55">
        <v>4</v>
      </c>
      <c r="AL52" s="55"/>
      <c r="AM52" s="55">
        <v>1228</v>
      </c>
      <c r="AN52" s="55">
        <v>82</v>
      </c>
      <c r="AO52" s="58">
        <v>15.5</v>
      </c>
      <c r="AP52" s="58">
        <v>10.078</v>
      </c>
      <c r="AQ52" s="58">
        <v>15.502</v>
      </c>
      <c r="AR52" s="58" t="s">
        <v>23</v>
      </c>
      <c r="AS52" s="36"/>
    </row>
    <row r="53" spans="1:45" ht="38.25">
      <c r="A53" s="59" t="s">
        <v>23</v>
      </c>
      <c r="B53" s="60" t="s">
        <v>143</v>
      </c>
      <c r="C53" s="61" t="s">
        <v>144</v>
      </c>
      <c r="D53" s="62"/>
      <c r="E53" s="62"/>
      <c r="F53" s="62"/>
      <c r="G53" s="62">
        <v>77</v>
      </c>
      <c r="H53" s="62"/>
      <c r="I53" s="62"/>
      <c r="J53" s="62" t="s">
        <v>144</v>
      </c>
      <c r="K53" s="63"/>
      <c r="L53" s="62">
        <v>1017</v>
      </c>
      <c r="M53" s="62"/>
      <c r="N53" s="62"/>
      <c r="O53" s="64"/>
      <c r="P53" s="65"/>
      <c r="Q53" s="64"/>
      <c r="R53" s="64"/>
      <c r="S53" s="64"/>
      <c r="T53" s="65" t="s">
        <v>143</v>
      </c>
      <c r="U53" s="65"/>
      <c r="V53" s="64">
        <v>1017</v>
      </c>
      <c r="W53" s="64"/>
      <c r="X53" s="65"/>
      <c r="Y53" s="65">
        <v>77</v>
      </c>
      <c r="Z53" s="65"/>
      <c r="AA53" s="65" t="s">
        <v>144</v>
      </c>
      <c r="AB53" s="65"/>
      <c r="AC53" s="65" t="s">
        <v>64</v>
      </c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6"/>
    </row>
    <row r="54" spans="1:45" ht="38.25">
      <c r="A54" s="59" t="s">
        <v>23</v>
      </c>
      <c r="B54" s="60" t="s">
        <v>145</v>
      </c>
      <c r="C54" s="61" t="s">
        <v>93</v>
      </c>
      <c r="D54" s="62"/>
      <c r="E54" s="62"/>
      <c r="F54" s="62"/>
      <c r="G54" s="62">
        <v>46</v>
      </c>
      <c r="H54" s="62"/>
      <c r="I54" s="62"/>
      <c r="J54" s="62" t="s">
        <v>93</v>
      </c>
      <c r="K54" s="63"/>
      <c r="L54" s="62">
        <v>575</v>
      </c>
      <c r="M54" s="62"/>
      <c r="N54" s="62"/>
      <c r="O54" s="64"/>
      <c r="P54" s="65"/>
      <c r="Q54" s="64"/>
      <c r="R54" s="64"/>
      <c r="S54" s="64"/>
      <c r="T54" s="65"/>
      <c r="U54" s="65" t="s">
        <v>145</v>
      </c>
      <c r="V54" s="64"/>
      <c r="W54" s="64">
        <v>575</v>
      </c>
      <c r="X54" s="65"/>
      <c r="Y54" s="65"/>
      <c r="Z54" s="65">
        <v>46</v>
      </c>
      <c r="AA54" s="65"/>
      <c r="AB54" s="65" t="s">
        <v>93</v>
      </c>
      <c r="AC54" s="65"/>
      <c r="AD54" s="65" t="s">
        <v>64</v>
      </c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6"/>
    </row>
    <row r="55" spans="1:45" ht="12.75">
      <c r="A55" s="59" t="s">
        <v>23</v>
      </c>
      <c r="B55" s="60" t="s">
        <v>67</v>
      </c>
      <c r="C55" s="61" t="s">
        <v>23</v>
      </c>
      <c r="D55" s="62"/>
      <c r="E55" s="62"/>
      <c r="F55" s="62"/>
      <c r="G55" s="62">
        <v>205</v>
      </c>
      <c r="H55" s="62"/>
      <c r="I55" s="62"/>
      <c r="J55" s="62"/>
      <c r="K55" s="63"/>
      <c r="L55" s="62">
        <v>2820</v>
      </c>
      <c r="M55" s="62"/>
      <c r="N55" s="62"/>
      <c r="O55" s="64"/>
      <c r="P55" s="65"/>
      <c r="Q55" s="64"/>
      <c r="R55" s="64"/>
      <c r="S55" s="64"/>
      <c r="T55" s="65" t="s">
        <v>67</v>
      </c>
      <c r="U55" s="65"/>
      <c r="V55" s="64">
        <v>2820</v>
      </c>
      <c r="W55" s="64"/>
      <c r="X55" s="65"/>
      <c r="Y55" s="65">
        <v>205</v>
      </c>
      <c r="Z55" s="65"/>
      <c r="AA55" s="65"/>
      <c r="AB55" s="65"/>
      <c r="AC55" s="65"/>
      <c r="AD55" s="65"/>
      <c r="AE55" s="66"/>
      <c r="AF55" s="66"/>
      <c r="AG55" s="66"/>
      <c r="AH55" s="66"/>
      <c r="AI55" s="64"/>
      <c r="AJ55" s="64"/>
      <c r="AK55" s="64"/>
      <c r="AL55" s="64"/>
      <c r="AM55" s="64"/>
      <c r="AN55" s="64"/>
      <c r="AO55" s="67" t="s">
        <v>23</v>
      </c>
      <c r="AP55" s="67" t="s">
        <v>23</v>
      </c>
      <c r="AQ55" s="67" t="s">
        <v>23</v>
      </c>
      <c r="AR55" s="67" t="s">
        <v>23</v>
      </c>
      <c r="AS55" s="36"/>
    </row>
    <row r="56" spans="1:45" ht="180">
      <c r="A56" s="50" t="s">
        <v>146</v>
      </c>
      <c r="B56" s="51" t="s">
        <v>147</v>
      </c>
      <c r="C56" s="52">
        <v>0.0504</v>
      </c>
      <c r="D56" s="53">
        <v>184824.07</v>
      </c>
      <c r="E56" s="53" t="s">
        <v>148</v>
      </c>
      <c r="F56" s="53" t="s">
        <v>149</v>
      </c>
      <c r="G56" s="53">
        <v>9315</v>
      </c>
      <c r="H56" s="53" t="s">
        <v>150</v>
      </c>
      <c r="I56" s="53" t="s">
        <v>151</v>
      </c>
      <c r="J56" s="53" t="s">
        <v>152</v>
      </c>
      <c r="K56" s="54" t="s">
        <v>153</v>
      </c>
      <c r="L56" s="53">
        <v>15464</v>
      </c>
      <c r="M56" s="53" t="s">
        <v>154</v>
      </c>
      <c r="N56" s="53" t="s">
        <v>155</v>
      </c>
      <c r="O56" s="55">
        <f>91+1</f>
        <v>92</v>
      </c>
      <c r="P56" s="56" t="s">
        <v>61</v>
      </c>
      <c r="Q56" s="55">
        <f>1411+16</f>
        <v>1427</v>
      </c>
      <c r="R56" s="55">
        <v>9315</v>
      </c>
      <c r="S56" s="55">
        <v>15464</v>
      </c>
      <c r="T56" s="56"/>
      <c r="U56" s="56"/>
      <c r="V56" s="55"/>
      <c r="W56" s="55"/>
      <c r="X56" s="56">
        <v>17363</v>
      </c>
      <c r="Y56" s="56"/>
      <c r="Z56" s="56"/>
      <c r="AA56" s="56"/>
      <c r="AB56" s="56"/>
      <c r="AC56" s="56"/>
      <c r="AD56" s="56"/>
      <c r="AE56" s="57">
        <v>1411</v>
      </c>
      <c r="AF56" s="57">
        <v>207</v>
      </c>
      <c r="AG56" s="57">
        <v>16</v>
      </c>
      <c r="AH56" s="57">
        <v>13846</v>
      </c>
      <c r="AI56" s="55">
        <v>91</v>
      </c>
      <c r="AJ56" s="55">
        <v>30</v>
      </c>
      <c r="AK56" s="55">
        <v>1</v>
      </c>
      <c r="AL56" s="55">
        <v>9194</v>
      </c>
      <c r="AM56" s="55">
        <v>15464</v>
      </c>
      <c r="AN56" s="55">
        <v>9315</v>
      </c>
      <c r="AO56" s="58">
        <v>15.5</v>
      </c>
      <c r="AP56" s="58">
        <v>6.916</v>
      </c>
      <c r="AQ56" s="58">
        <v>15.502</v>
      </c>
      <c r="AR56" s="58">
        <v>1.506</v>
      </c>
      <c r="AS56" s="36"/>
    </row>
    <row r="57" spans="1:45" ht="38.25">
      <c r="A57" s="59" t="s">
        <v>23</v>
      </c>
      <c r="B57" s="60" t="s">
        <v>156</v>
      </c>
      <c r="C57" s="61" t="s">
        <v>157</v>
      </c>
      <c r="D57" s="62"/>
      <c r="E57" s="62"/>
      <c r="F57" s="62"/>
      <c r="G57" s="62">
        <v>98</v>
      </c>
      <c r="H57" s="62"/>
      <c r="I57" s="62"/>
      <c r="J57" s="62" t="s">
        <v>157</v>
      </c>
      <c r="K57" s="63"/>
      <c r="L57" s="62">
        <v>1288</v>
      </c>
      <c r="M57" s="62"/>
      <c r="N57" s="62"/>
      <c r="O57" s="64"/>
      <c r="P57" s="65"/>
      <c r="Q57" s="64"/>
      <c r="R57" s="64"/>
      <c r="S57" s="64"/>
      <c r="T57" s="65" t="s">
        <v>156</v>
      </c>
      <c r="U57" s="65"/>
      <c r="V57" s="64">
        <v>1288</v>
      </c>
      <c r="W57" s="64"/>
      <c r="X57" s="65"/>
      <c r="Y57" s="65">
        <v>98</v>
      </c>
      <c r="Z57" s="65"/>
      <c r="AA57" s="65" t="s">
        <v>157</v>
      </c>
      <c r="AB57" s="65"/>
      <c r="AC57" s="65" t="s">
        <v>64</v>
      </c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6"/>
    </row>
    <row r="58" spans="1:45" ht="38.25">
      <c r="A58" s="59" t="s">
        <v>23</v>
      </c>
      <c r="B58" s="60" t="s">
        <v>158</v>
      </c>
      <c r="C58" s="61" t="s">
        <v>159</v>
      </c>
      <c r="D58" s="62"/>
      <c r="E58" s="62"/>
      <c r="F58" s="62"/>
      <c r="G58" s="62">
        <v>49</v>
      </c>
      <c r="H58" s="62"/>
      <c r="I58" s="62"/>
      <c r="J58" s="62" t="s">
        <v>159</v>
      </c>
      <c r="K58" s="63"/>
      <c r="L58" s="62">
        <v>611</v>
      </c>
      <c r="M58" s="62"/>
      <c r="N58" s="62"/>
      <c r="O58" s="64"/>
      <c r="P58" s="65"/>
      <c r="Q58" s="64"/>
      <c r="R58" s="64"/>
      <c r="S58" s="64"/>
      <c r="T58" s="65"/>
      <c r="U58" s="65" t="s">
        <v>158</v>
      </c>
      <c r="V58" s="64"/>
      <c r="W58" s="64">
        <v>611</v>
      </c>
      <c r="X58" s="65"/>
      <c r="Y58" s="65"/>
      <c r="Z58" s="65">
        <v>49</v>
      </c>
      <c r="AA58" s="65"/>
      <c r="AB58" s="65" t="s">
        <v>159</v>
      </c>
      <c r="AC58" s="65"/>
      <c r="AD58" s="65" t="s">
        <v>64</v>
      </c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6"/>
    </row>
    <row r="59" spans="1:45" ht="12.75">
      <c r="A59" s="59" t="s">
        <v>23</v>
      </c>
      <c r="B59" s="60" t="s">
        <v>67</v>
      </c>
      <c r="C59" s="61" t="s">
        <v>23</v>
      </c>
      <c r="D59" s="62"/>
      <c r="E59" s="62"/>
      <c r="F59" s="62"/>
      <c r="G59" s="62">
        <v>9462</v>
      </c>
      <c r="H59" s="62"/>
      <c r="I59" s="62"/>
      <c r="J59" s="62"/>
      <c r="K59" s="63"/>
      <c r="L59" s="62">
        <v>17363</v>
      </c>
      <c r="M59" s="62"/>
      <c r="N59" s="62"/>
      <c r="O59" s="64"/>
      <c r="P59" s="65"/>
      <c r="Q59" s="64"/>
      <c r="R59" s="64"/>
      <c r="S59" s="64"/>
      <c r="T59" s="65" t="s">
        <v>67</v>
      </c>
      <c r="U59" s="65"/>
      <c r="V59" s="64">
        <v>17363</v>
      </c>
      <c r="W59" s="64"/>
      <c r="X59" s="65"/>
      <c r="Y59" s="65">
        <v>9462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23</v>
      </c>
      <c r="AP59" s="67" t="s">
        <v>23</v>
      </c>
      <c r="AQ59" s="67" t="s">
        <v>23</v>
      </c>
      <c r="AR59" s="67" t="s">
        <v>23</v>
      </c>
      <c r="AS59" s="36"/>
    </row>
    <row r="60" spans="1:45" ht="156">
      <c r="A60" s="50" t="s">
        <v>160</v>
      </c>
      <c r="B60" s="51" t="s">
        <v>161</v>
      </c>
      <c r="C60" s="52">
        <v>0.036</v>
      </c>
      <c r="D60" s="53">
        <v>4231.99</v>
      </c>
      <c r="E60" s="53" t="s">
        <v>162</v>
      </c>
      <c r="F60" s="53" t="s">
        <v>163</v>
      </c>
      <c r="G60" s="53">
        <v>152</v>
      </c>
      <c r="H60" s="53" t="s">
        <v>164</v>
      </c>
      <c r="I60" s="53">
        <v>1</v>
      </c>
      <c r="J60" s="53" t="s">
        <v>165</v>
      </c>
      <c r="K60" s="54" t="s">
        <v>166</v>
      </c>
      <c r="L60" s="53">
        <v>484</v>
      </c>
      <c r="M60" s="53" t="s">
        <v>167</v>
      </c>
      <c r="N60" s="53">
        <v>8</v>
      </c>
      <c r="O60" s="55">
        <f>7+0</f>
        <v>7</v>
      </c>
      <c r="P60" s="56" t="s">
        <v>61</v>
      </c>
      <c r="Q60" s="55">
        <f>109+0</f>
        <v>109</v>
      </c>
      <c r="R60" s="55">
        <v>152</v>
      </c>
      <c r="S60" s="55">
        <v>484</v>
      </c>
      <c r="T60" s="56"/>
      <c r="U60" s="56"/>
      <c r="V60" s="55"/>
      <c r="W60" s="55"/>
      <c r="X60" s="56">
        <v>629</v>
      </c>
      <c r="Y60" s="56"/>
      <c r="Z60" s="56"/>
      <c r="AA60" s="56"/>
      <c r="AB60" s="56"/>
      <c r="AC60" s="56"/>
      <c r="AD60" s="56"/>
      <c r="AE60" s="57">
        <v>109</v>
      </c>
      <c r="AF60" s="57">
        <v>8</v>
      </c>
      <c r="AG60" s="57"/>
      <c r="AH60" s="57">
        <v>367</v>
      </c>
      <c r="AI60" s="55">
        <v>7</v>
      </c>
      <c r="AJ60" s="55">
        <v>1</v>
      </c>
      <c r="AK60" s="55"/>
      <c r="AL60" s="55">
        <v>144</v>
      </c>
      <c r="AM60" s="55">
        <v>484</v>
      </c>
      <c r="AN60" s="55">
        <v>152</v>
      </c>
      <c r="AO60" s="58">
        <v>15.5</v>
      </c>
      <c r="AP60" s="58">
        <v>8.165</v>
      </c>
      <c r="AQ60" s="58">
        <v>15.279</v>
      </c>
      <c r="AR60" s="58">
        <v>2.547</v>
      </c>
      <c r="AS60" s="36"/>
    </row>
    <row r="61" spans="1:45" ht="38.25">
      <c r="A61" s="59" t="s">
        <v>23</v>
      </c>
      <c r="B61" s="60" t="s">
        <v>168</v>
      </c>
      <c r="C61" s="61" t="s">
        <v>157</v>
      </c>
      <c r="D61" s="62"/>
      <c r="E61" s="62"/>
      <c r="F61" s="62"/>
      <c r="G61" s="62">
        <v>7</v>
      </c>
      <c r="H61" s="62"/>
      <c r="I61" s="62"/>
      <c r="J61" s="62" t="s">
        <v>157</v>
      </c>
      <c r="K61" s="63"/>
      <c r="L61" s="62">
        <v>98</v>
      </c>
      <c r="M61" s="62"/>
      <c r="N61" s="62"/>
      <c r="O61" s="64"/>
      <c r="P61" s="65"/>
      <c r="Q61" s="64"/>
      <c r="R61" s="64"/>
      <c r="S61" s="64"/>
      <c r="T61" s="65" t="s">
        <v>168</v>
      </c>
      <c r="U61" s="65"/>
      <c r="V61" s="64">
        <v>98</v>
      </c>
      <c r="W61" s="64"/>
      <c r="X61" s="65"/>
      <c r="Y61" s="65">
        <v>7</v>
      </c>
      <c r="Z61" s="65"/>
      <c r="AA61" s="65" t="s">
        <v>157</v>
      </c>
      <c r="AB61" s="65"/>
      <c r="AC61" s="65" t="s">
        <v>64</v>
      </c>
      <c r="AD61" s="65"/>
      <c r="AE61" s="66"/>
      <c r="AF61" s="66"/>
      <c r="AG61" s="66"/>
      <c r="AH61" s="66"/>
      <c r="AI61" s="64"/>
      <c r="AJ61" s="64"/>
      <c r="AK61" s="64"/>
      <c r="AL61" s="64"/>
      <c r="AM61" s="64"/>
      <c r="AN61" s="64"/>
      <c r="AO61" s="67" t="s">
        <v>23</v>
      </c>
      <c r="AP61" s="67" t="s">
        <v>23</v>
      </c>
      <c r="AQ61" s="67" t="s">
        <v>23</v>
      </c>
      <c r="AR61" s="67" t="s">
        <v>23</v>
      </c>
      <c r="AS61" s="36"/>
    </row>
    <row r="62" spans="1:45" ht="25.5">
      <c r="A62" s="59" t="s">
        <v>23</v>
      </c>
      <c r="B62" s="60" t="s">
        <v>169</v>
      </c>
      <c r="C62" s="61" t="s">
        <v>159</v>
      </c>
      <c r="D62" s="62"/>
      <c r="E62" s="62"/>
      <c r="F62" s="62"/>
      <c r="G62" s="62">
        <v>4</v>
      </c>
      <c r="H62" s="62"/>
      <c r="I62" s="62"/>
      <c r="J62" s="62" t="s">
        <v>159</v>
      </c>
      <c r="K62" s="63"/>
      <c r="L62" s="62">
        <v>47</v>
      </c>
      <c r="M62" s="62"/>
      <c r="N62" s="62"/>
      <c r="O62" s="64"/>
      <c r="P62" s="65"/>
      <c r="Q62" s="64"/>
      <c r="R62" s="64"/>
      <c r="S62" s="64"/>
      <c r="T62" s="65"/>
      <c r="U62" s="65" t="s">
        <v>169</v>
      </c>
      <c r="V62" s="64"/>
      <c r="W62" s="64">
        <v>47</v>
      </c>
      <c r="X62" s="65"/>
      <c r="Y62" s="65"/>
      <c r="Z62" s="65">
        <v>4</v>
      </c>
      <c r="AA62" s="65"/>
      <c r="AB62" s="65" t="s">
        <v>159</v>
      </c>
      <c r="AC62" s="65"/>
      <c r="AD62" s="65" t="s">
        <v>64</v>
      </c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6"/>
    </row>
    <row r="63" spans="1:45" ht="12.75">
      <c r="A63" s="59" t="s">
        <v>23</v>
      </c>
      <c r="B63" s="60" t="s">
        <v>67</v>
      </c>
      <c r="C63" s="61" t="s">
        <v>23</v>
      </c>
      <c r="D63" s="62"/>
      <c r="E63" s="62"/>
      <c r="F63" s="62"/>
      <c r="G63" s="62">
        <v>163</v>
      </c>
      <c r="H63" s="62"/>
      <c r="I63" s="62"/>
      <c r="J63" s="62"/>
      <c r="K63" s="63"/>
      <c r="L63" s="62">
        <v>629</v>
      </c>
      <c r="M63" s="62"/>
      <c r="N63" s="62"/>
      <c r="O63" s="64"/>
      <c r="P63" s="65"/>
      <c r="Q63" s="64"/>
      <c r="R63" s="64"/>
      <c r="S63" s="64"/>
      <c r="T63" s="65" t="s">
        <v>67</v>
      </c>
      <c r="U63" s="65"/>
      <c r="V63" s="64">
        <v>629</v>
      </c>
      <c r="W63" s="64"/>
      <c r="X63" s="65"/>
      <c r="Y63" s="65">
        <v>163</v>
      </c>
      <c r="Z63" s="65"/>
      <c r="AA63" s="65"/>
      <c r="AB63" s="65"/>
      <c r="AC63" s="65"/>
      <c r="AD63" s="65"/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23</v>
      </c>
      <c r="AP63" s="67" t="s">
        <v>23</v>
      </c>
      <c r="AQ63" s="67" t="s">
        <v>23</v>
      </c>
      <c r="AR63" s="67" t="s">
        <v>23</v>
      </c>
      <c r="AS63" s="36"/>
    </row>
    <row r="64" spans="1:45" ht="84">
      <c r="A64" s="50" t="s">
        <v>170</v>
      </c>
      <c r="B64" s="51" t="s">
        <v>171</v>
      </c>
      <c r="C64" s="52">
        <v>3.6</v>
      </c>
      <c r="D64" s="53">
        <v>75.27</v>
      </c>
      <c r="E64" s="53" t="s">
        <v>172</v>
      </c>
      <c r="F64" s="53"/>
      <c r="G64" s="53">
        <v>271</v>
      </c>
      <c r="H64" s="53" t="s">
        <v>173</v>
      </c>
      <c r="I64" s="53"/>
      <c r="J64" s="53" t="s">
        <v>174</v>
      </c>
      <c r="K64" s="54"/>
      <c r="L64" s="53">
        <v>424</v>
      </c>
      <c r="M64" s="53" t="s">
        <v>175</v>
      </c>
      <c r="N64" s="53"/>
      <c r="O64" s="55">
        <f>0+0</f>
        <v>0</v>
      </c>
      <c r="P64" s="56" t="s">
        <v>100</v>
      </c>
      <c r="Q64" s="55">
        <f>0+0</f>
        <v>0</v>
      </c>
      <c r="R64" s="55">
        <v>271</v>
      </c>
      <c r="S64" s="55">
        <v>424</v>
      </c>
      <c r="T64" s="56"/>
      <c r="U64" s="56"/>
      <c r="V64" s="55"/>
      <c r="W64" s="55"/>
      <c r="X64" s="56">
        <v>424</v>
      </c>
      <c r="Y64" s="56"/>
      <c r="Z64" s="56"/>
      <c r="AA64" s="56"/>
      <c r="AB64" s="56"/>
      <c r="AC64" s="56"/>
      <c r="AD64" s="56"/>
      <c r="AE64" s="57"/>
      <c r="AF64" s="57"/>
      <c r="AG64" s="57"/>
      <c r="AH64" s="57">
        <v>424</v>
      </c>
      <c r="AI64" s="55"/>
      <c r="AJ64" s="55"/>
      <c r="AK64" s="55"/>
      <c r="AL64" s="55">
        <v>271</v>
      </c>
      <c r="AM64" s="55">
        <v>424</v>
      </c>
      <c r="AN64" s="55">
        <v>271</v>
      </c>
      <c r="AO64" s="58" t="s">
        <v>23</v>
      </c>
      <c r="AP64" s="58" t="s">
        <v>23</v>
      </c>
      <c r="AQ64" s="58" t="s">
        <v>23</v>
      </c>
      <c r="AR64" s="58">
        <v>1.564</v>
      </c>
      <c r="AS64" s="36"/>
    </row>
    <row r="65" spans="1:45" ht="168">
      <c r="A65" s="50" t="s">
        <v>176</v>
      </c>
      <c r="B65" s="51" t="s">
        <v>177</v>
      </c>
      <c r="C65" s="52">
        <v>0.042</v>
      </c>
      <c r="D65" s="53">
        <v>16669.1</v>
      </c>
      <c r="E65" s="53" t="s">
        <v>178</v>
      </c>
      <c r="F65" s="53" t="s">
        <v>179</v>
      </c>
      <c r="G65" s="53">
        <v>700</v>
      </c>
      <c r="H65" s="53" t="s">
        <v>180</v>
      </c>
      <c r="I65" s="53">
        <v>2</v>
      </c>
      <c r="J65" s="53" t="s">
        <v>181</v>
      </c>
      <c r="K65" s="54" t="s">
        <v>182</v>
      </c>
      <c r="L65" s="53">
        <v>3727</v>
      </c>
      <c r="M65" s="53" t="s">
        <v>183</v>
      </c>
      <c r="N65" s="53">
        <v>14</v>
      </c>
      <c r="O65" s="55">
        <f>71+0</f>
        <v>71</v>
      </c>
      <c r="P65" s="56" t="s">
        <v>61</v>
      </c>
      <c r="Q65" s="55">
        <f>1016+0</f>
        <v>1016</v>
      </c>
      <c r="R65" s="55">
        <v>700</v>
      </c>
      <c r="S65" s="55">
        <v>3727</v>
      </c>
      <c r="T65" s="56"/>
      <c r="U65" s="56"/>
      <c r="V65" s="55"/>
      <c r="W65" s="55"/>
      <c r="X65" s="56">
        <v>4923</v>
      </c>
      <c r="Y65" s="56"/>
      <c r="Z65" s="56"/>
      <c r="AA65" s="56"/>
      <c r="AB65" s="56"/>
      <c r="AC65" s="56"/>
      <c r="AD65" s="56"/>
      <c r="AE65" s="57">
        <v>1016</v>
      </c>
      <c r="AF65" s="57">
        <v>14</v>
      </c>
      <c r="AG65" s="57"/>
      <c r="AH65" s="57">
        <v>2697</v>
      </c>
      <c r="AI65" s="55">
        <v>71</v>
      </c>
      <c r="AJ65" s="55">
        <v>2</v>
      </c>
      <c r="AK65" s="55"/>
      <c r="AL65" s="55">
        <v>627</v>
      </c>
      <c r="AM65" s="55">
        <v>3727</v>
      </c>
      <c r="AN65" s="55">
        <v>700</v>
      </c>
      <c r="AO65" s="58">
        <v>14.31</v>
      </c>
      <c r="AP65" s="58">
        <v>6.952</v>
      </c>
      <c r="AQ65" s="58">
        <v>14.282</v>
      </c>
      <c r="AR65" s="58">
        <v>4.302</v>
      </c>
      <c r="AS65" s="36"/>
    </row>
    <row r="66" spans="1:45" ht="38.25">
      <c r="A66" s="59" t="s">
        <v>23</v>
      </c>
      <c r="B66" s="60" t="s">
        <v>184</v>
      </c>
      <c r="C66" s="61" t="s">
        <v>63</v>
      </c>
      <c r="D66" s="62"/>
      <c r="E66" s="62"/>
      <c r="F66" s="62"/>
      <c r="G66" s="62">
        <v>67</v>
      </c>
      <c r="H66" s="62"/>
      <c r="I66" s="62"/>
      <c r="J66" s="62" t="s">
        <v>63</v>
      </c>
      <c r="K66" s="63"/>
      <c r="L66" s="62">
        <v>816</v>
      </c>
      <c r="M66" s="62"/>
      <c r="N66" s="62"/>
      <c r="O66" s="64"/>
      <c r="P66" s="65"/>
      <c r="Q66" s="64"/>
      <c r="R66" s="64"/>
      <c r="S66" s="64"/>
      <c r="T66" s="65" t="s">
        <v>184</v>
      </c>
      <c r="U66" s="65"/>
      <c r="V66" s="64">
        <v>816</v>
      </c>
      <c r="W66" s="64"/>
      <c r="X66" s="65"/>
      <c r="Y66" s="65">
        <v>67</v>
      </c>
      <c r="Z66" s="65"/>
      <c r="AA66" s="65" t="s">
        <v>63</v>
      </c>
      <c r="AB66" s="65"/>
      <c r="AC66" s="65" t="s">
        <v>64</v>
      </c>
      <c r="AD66" s="65"/>
      <c r="AE66" s="66"/>
      <c r="AF66" s="66"/>
      <c r="AG66" s="66"/>
      <c r="AH66" s="66"/>
      <c r="AI66" s="64"/>
      <c r="AJ66" s="64"/>
      <c r="AK66" s="64"/>
      <c r="AL66" s="64"/>
      <c r="AM66" s="64"/>
      <c r="AN66" s="64"/>
      <c r="AO66" s="67" t="s">
        <v>23</v>
      </c>
      <c r="AP66" s="67" t="s">
        <v>23</v>
      </c>
      <c r="AQ66" s="67" t="s">
        <v>23</v>
      </c>
      <c r="AR66" s="67" t="s">
        <v>23</v>
      </c>
      <c r="AS66" s="36"/>
    </row>
    <row r="67" spans="1:45" ht="38.25">
      <c r="A67" s="59" t="s">
        <v>23</v>
      </c>
      <c r="B67" s="60" t="s">
        <v>185</v>
      </c>
      <c r="C67" s="61" t="s">
        <v>66</v>
      </c>
      <c r="D67" s="62"/>
      <c r="E67" s="62"/>
      <c r="F67" s="62"/>
      <c r="G67" s="62">
        <v>33</v>
      </c>
      <c r="H67" s="62"/>
      <c r="I67" s="62"/>
      <c r="J67" s="62" t="s">
        <v>66</v>
      </c>
      <c r="K67" s="63"/>
      <c r="L67" s="62">
        <v>380</v>
      </c>
      <c r="M67" s="62"/>
      <c r="N67" s="62"/>
      <c r="O67" s="64"/>
      <c r="P67" s="65"/>
      <c r="Q67" s="64"/>
      <c r="R67" s="64"/>
      <c r="S67" s="64"/>
      <c r="T67" s="65"/>
      <c r="U67" s="65" t="s">
        <v>185</v>
      </c>
      <c r="V67" s="64"/>
      <c r="W67" s="64">
        <v>380</v>
      </c>
      <c r="X67" s="65"/>
      <c r="Y67" s="65"/>
      <c r="Z67" s="65">
        <v>33</v>
      </c>
      <c r="AA67" s="65"/>
      <c r="AB67" s="65" t="s">
        <v>66</v>
      </c>
      <c r="AC67" s="65"/>
      <c r="AD67" s="65" t="s">
        <v>64</v>
      </c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6"/>
    </row>
    <row r="68" spans="1:45" ht="12.75">
      <c r="A68" s="59" t="s">
        <v>23</v>
      </c>
      <c r="B68" s="60" t="s">
        <v>67</v>
      </c>
      <c r="C68" s="61" t="s">
        <v>23</v>
      </c>
      <c r="D68" s="62"/>
      <c r="E68" s="62"/>
      <c r="F68" s="62"/>
      <c r="G68" s="62">
        <v>800</v>
      </c>
      <c r="H68" s="62"/>
      <c r="I68" s="62"/>
      <c r="J68" s="62"/>
      <c r="K68" s="63"/>
      <c r="L68" s="62">
        <v>4923</v>
      </c>
      <c r="M68" s="62"/>
      <c r="N68" s="62"/>
      <c r="O68" s="64"/>
      <c r="P68" s="65"/>
      <c r="Q68" s="64"/>
      <c r="R68" s="64"/>
      <c r="S68" s="64"/>
      <c r="T68" s="65" t="s">
        <v>67</v>
      </c>
      <c r="U68" s="65"/>
      <c r="V68" s="64">
        <v>4923</v>
      </c>
      <c r="W68" s="64"/>
      <c r="X68" s="65"/>
      <c r="Y68" s="65">
        <v>800</v>
      </c>
      <c r="Z68" s="65"/>
      <c r="AA68" s="65"/>
      <c r="AB68" s="65"/>
      <c r="AC68" s="65"/>
      <c r="AD68" s="65"/>
      <c r="AE68" s="66"/>
      <c r="AF68" s="66"/>
      <c r="AG68" s="66"/>
      <c r="AH68" s="66"/>
      <c r="AI68" s="64"/>
      <c r="AJ68" s="64"/>
      <c r="AK68" s="64"/>
      <c r="AL68" s="64"/>
      <c r="AM68" s="64"/>
      <c r="AN68" s="64"/>
      <c r="AO68" s="67" t="s">
        <v>23</v>
      </c>
      <c r="AP68" s="67" t="s">
        <v>23</v>
      </c>
      <c r="AQ68" s="67" t="s">
        <v>23</v>
      </c>
      <c r="AR68" s="67" t="s">
        <v>23</v>
      </c>
      <c r="AS68" s="36"/>
    </row>
    <row r="69" spans="1:45" ht="96">
      <c r="A69" s="50" t="s">
        <v>186</v>
      </c>
      <c r="B69" s="51" t="s">
        <v>187</v>
      </c>
      <c r="C69" s="52">
        <v>0.06</v>
      </c>
      <c r="D69" s="53">
        <v>973.73</v>
      </c>
      <c r="E69" s="53">
        <v>804.21</v>
      </c>
      <c r="F69" s="53" t="s">
        <v>139</v>
      </c>
      <c r="G69" s="53">
        <v>58</v>
      </c>
      <c r="H69" s="53">
        <v>48</v>
      </c>
      <c r="I69" s="53" t="s">
        <v>188</v>
      </c>
      <c r="J69" s="53">
        <v>15.5</v>
      </c>
      <c r="K69" s="54" t="s">
        <v>141</v>
      </c>
      <c r="L69" s="53">
        <v>845</v>
      </c>
      <c r="M69" s="53">
        <v>744</v>
      </c>
      <c r="N69" s="53" t="s">
        <v>189</v>
      </c>
      <c r="O69" s="55">
        <f>48+5</f>
        <v>53</v>
      </c>
      <c r="P69" s="56" t="s">
        <v>61</v>
      </c>
      <c r="Q69" s="55">
        <f>744+78</f>
        <v>822</v>
      </c>
      <c r="R69" s="55">
        <v>58</v>
      </c>
      <c r="S69" s="55">
        <v>845</v>
      </c>
      <c r="T69" s="56"/>
      <c r="U69" s="56"/>
      <c r="V69" s="55"/>
      <c r="W69" s="55"/>
      <c r="X69" s="56">
        <v>1928</v>
      </c>
      <c r="Y69" s="56"/>
      <c r="Z69" s="56"/>
      <c r="AA69" s="56"/>
      <c r="AB69" s="56"/>
      <c r="AC69" s="56"/>
      <c r="AD69" s="56"/>
      <c r="AE69" s="57">
        <v>744</v>
      </c>
      <c r="AF69" s="57">
        <v>101</v>
      </c>
      <c r="AG69" s="57">
        <v>78</v>
      </c>
      <c r="AH69" s="57"/>
      <c r="AI69" s="55">
        <v>48</v>
      </c>
      <c r="AJ69" s="55">
        <v>10</v>
      </c>
      <c r="AK69" s="55">
        <v>5</v>
      </c>
      <c r="AL69" s="55"/>
      <c r="AM69" s="55">
        <v>845</v>
      </c>
      <c r="AN69" s="55">
        <v>58</v>
      </c>
      <c r="AO69" s="58">
        <v>15.5</v>
      </c>
      <c r="AP69" s="58">
        <v>10.078</v>
      </c>
      <c r="AQ69" s="58">
        <v>15.502</v>
      </c>
      <c r="AR69" s="58" t="s">
        <v>23</v>
      </c>
      <c r="AS69" s="36"/>
    </row>
    <row r="70" spans="1:45" ht="38.25">
      <c r="A70" s="59" t="s">
        <v>23</v>
      </c>
      <c r="B70" s="60" t="s">
        <v>190</v>
      </c>
      <c r="C70" s="61" t="s">
        <v>144</v>
      </c>
      <c r="D70" s="62"/>
      <c r="E70" s="62"/>
      <c r="F70" s="62"/>
      <c r="G70" s="62">
        <v>52</v>
      </c>
      <c r="H70" s="62"/>
      <c r="I70" s="62"/>
      <c r="J70" s="62" t="s">
        <v>144</v>
      </c>
      <c r="K70" s="63"/>
      <c r="L70" s="62">
        <v>692</v>
      </c>
      <c r="M70" s="62"/>
      <c r="N70" s="62"/>
      <c r="O70" s="64"/>
      <c r="P70" s="65"/>
      <c r="Q70" s="64"/>
      <c r="R70" s="64"/>
      <c r="S70" s="64"/>
      <c r="T70" s="65" t="s">
        <v>190</v>
      </c>
      <c r="U70" s="65"/>
      <c r="V70" s="64">
        <v>692</v>
      </c>
      <c r="W70" s="64"/>
      <c r="X70" s="65"/>
      <c r="Y70" s="65">
        <v>52</v>
      </c>
      <c r="Z70" s="65"/>
      <c r="AA70" s="65" t="s">
        <v>144</v>
      </c>
      <c r="AB70" s="65"/>
      <c r="AC70" s="65" t="s">
        <v>64</v>
      </c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6"/>
    </row>
    <row r="71" spans="1:45" ht="25.5">
      <c r="A71" s="59" t="s">
        <v>23</v>
      </c>
      <c r="B71" s="60" t="s">
        <v>191</v>
      </c>
      <c r="C71" s="61" t="s">
        <v>93</v>
      </c>
      <c r="D71" s="62"/>
      <c r="E71" s="62"/>
      <c r="F71" s="62"/>
      <c r="G71" s="62">
        <v>32</v>
      </c>
      <c r="H71" s="62"/>
      <c r="I71" s="62"/>
      <c r="J71" s="62" t="s">
        <v>93</v>
      </c>
      <c r="K71" s="63"/>
      <c r="L71" s="62">
        <v>391</v>
      </c>
      <c r="M71" s="62"/>
      <c r="N71" s="62"/>
      <c r="O71" s="64"/>
      <c r="P71" s="65"/>
      <c r="Q71" s="64"/>
      <c r="R71" s="64"/>
      <c r="S71" s="64"/>
      <c r="T71" s="65"/>
      <c r="U71" s="65" t="s">
        <v>191</v>
      </c>
      <c r="V71" s="64"/>
      <c r="W71" s="64">
        <v>391</v>
      </c>
      <c r="X71" s="65"/>
      <c r="Y71" s="65"/>
      <c r="Z71" s="65">
        <v>32</v>
      </c>
      <c r="AA71" s="65"/>
      <c r="AB71" s="65" t="s">
        <v>93</v>
      </c>
      <c r="AC71" s="65"/>
      <c r="AD71" s="65" t="s">
        <v>64</v>
      </c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6"/>
    </row>
    <row r="72" spans="1:45" ht="12.75">
      <c r="A72" s="59" t="s">
        <v>23</v>
      </c>
      <c r="B72" s="60" t="s">
        <v>67</v>
      </c>
      <c r="C72" s="61" t="s">
        <v>23</v>
      </c>
      <c r="D72" s="62"/>
      <c r="E72" s="62"/>
      <c r="F72" s="62"/>
      <c r="G72" s="62">
        <v>142</v>
      </c>
      <c r="H72" s="62"/>
      <c r="I72" s="62"/>
      <c r="J72" s="62"/>
      <c r="K72" s="63"/>
      <c r="L72" s="62">
        <v>1928</v>
      </c>
      <c r="M72" s="62"/>
      <c r="N72" s="62"/>
      <c r="O72" s="64"/>
      <c r="P72" s="65"/>
      <c r="Q72" s="64"/>
      <c r="R72" s="64"/>
      <c r="S72" s="64"/>
      <c r="T72" s="65" t="s">
        <v>67</v>
      </c>
      <c r="U72" s="65"/>
      <c r="V72" s="64">
        <v>1928</v>
      </c>
      <c r="W72" s="64"/>
      <c r="X72" s="65"/>
      <c r="Y72" s="65">
        <v>142</v>
      </c>
      <c r="Z72" s="65"/>
      <c r="AA72" s="65"/>
      <c r="AB72" s="65"/>
      <c r="AC72" s="65"/>
      <c r="AD72" s="65"/>
      <c r="AE72" s="66"/>
      <c r="AF72" s="66"/>
      <c r="AG72" s="66"/>
      <c r="AH72" s="66"/>
      <c r="AI72" s="64"/>
      <c r="AJ72" s="64"/>
      <c r="AK72" s="64"/>
      <c r="AL72" s="64"/>
      <c r="AM72" s="64"/>
      <c r="AN72" s="64"/>
      <c r="AO72" s="67" t="s">
        <v>23</v>
      </c>
      <c r="AP72" s="67" t="s">
        <v>23</v>
      </c>
      <c r="AQ72" s="67" t="s">
        <v>23</v>
      </c>
      <c r="AR72" s="67" t="s">
        <v>23</v>
      </c>
      <c r="AS72" s="36"/>
    </row>
    <row r="73" spans="1:45" ht="180">
      <c r="A73" s="50" t="s">
        <v>192</v>
      </c>
      <c r="B73" s="51" t="s">
        <v>193</v>
      </c>
      <c r="C73" s="52">
        <v>6</v>
      </c>
      <c r="D73" s="53">
        <v>77.06</v>
      </c>
      <c r="E73" s="53" t="s">
        <v>194</v>
      </c>
      <c r="F73" s="53">
        <v>23.12</v>
      </c>
      <c r="G73" s="53">
        <v>462</v>
      </c>
      <c r="H73" s="53" t="s">
        <v>195</v>
      </c>
      <c r="I73" s="53">
        <v>139</v>
      </c>
      <c r="J73" s="53" t="s">
        <v>196</v>
      </c>
      <c r="K73" s="54">
        <v>6.384</v>
      </c>
      <c r="L73" s="53">
        <v>4029</v>
      </c>
      <c r="M73" s="53" t="s">
        <v>197</v>
      </c>
      <c r="N73" s="53">
        <v>887</v>
      </c>
      <c r="O73" s="55">
        <f>157+0</f>
        <v>157</v>
      </c>
      <c r="P73" s="56" t="s">
        <v>61</v>
      </c>
      <c r="Q73" s="55">
        <f>2247+0</f>
        <v>2247</v>
      </c>
      <c r="R73" s="55">
        <v>462</v>
      </c>
      <c r="S73" s="55">
        <v>4029</v>
      </c>
      <c r="T73" s="56"/>
      <c r="U73" s="56"/>
      <c r="V73" s="55"/>
      <c r="W73" s="55"/>
      <c r="X73" s="56">
        <v>6875</v>
      </c>
      <c r="Y73" s="56"/>
      <c r="Z73" s="56"/>
      <c r="AA73" s="56"/>
      <c r="AB73" s="56"/>
      <c r="AC73" s="56"/>
      <c r="AD73" s="56"/>
      <c r="AE73" s="57">
        <v>2247</v>
      </c>
      <c r="AF73" s="57">
        <v>887</v>
      </c>
      <c r="AG73" s="57"/>
      <c r="AH73" s="57">
        <v>895</v>
      </c>
      <c r="AI73" s="55">
        <v>157</v>
      </c>
      <c r="AJ73" s="55">
        <v>139</v>
      </c>
      <c r="AK73" s="55"/>
      <c r="AL73" s="55">
        <v>166</v>
      </c>
      <c r="AM73" s="55">
        <v>4029</v>
      </c>
      <c r="AN73" s="55">
        <v>462</v>
      </c>
      <c r="AO73" s="58">
        <v>14.31</v>
      </c>
      <c r="AP73" s="58">
        <v>6.384</v>
      </c>
      <c r="AQ73" s="58" t="s">
        <v>23</v>
      </c>
      <c r="AR73" s="58">
        <v>5.394</v>
      </c>
      <c r="AS73" s="36"/>
    </row>
    <row r="74" spans="1:45" ht="38.25">
      <c r="A74" s="59" t="s">
        <v>23</v>
      </c>
      <c r="B74" s="60" t="s">
        <v>198</v>
      </c>
      <c r="C74" s="61" t="s">
        <v>199</v>
      </c>
      <c r="D74" s="62"/>
      <c r="E74" s="62"/>
      <c r="F74" s="62"/>
      <c r="G74" s="62">
        <v>127</v>
      </c>
      <c r="H74" s="62"/>
      <c r="I74" s="62"/>
      <c r="J74" s="62" t="s">
        <v>199</v>
      </c>
      <c r="K74" s="63"/>
      <c r="L74" s="62">
        <v>1547</v>
      </c>
      <c r="M74" s="62"/>
      <c r="N74" s="62"/>
      <c r="O74" s="64"/>
      <c r="P74" s="65"/>
      <c r="Q74" s="64"/>
      <c r="R74" s="64"/>
      <c r="S74" s="64"/>
      <c r="T74" s="65" t="s">
        <v>198</v>
      </c>
      <c r="U74" s="65"/>
      <c r="V74" s="64">
        <v>1547</v>
      </c>
      <c r="W74" s="64"/>
      <c r="X74" s="65"/>
      <c r="Y74" s="65">
        <v>127</v>
      </c>
      <c r="Z74" s="65"/>
      <c r="AA74" s="65" t="s">
        <v>199</v>
      </c>
      <c r="AB74" s="65"/>
      <c r="AC74" s="65" t="s">
        <v>64</v>
      </c>
      <c r="AD74" s="65"/>
      <c r="AE74" s="66"/>
      <c r="AF74" s="66"/>
      <c r="AG74" s="66"/>
      <c r="AH74" s="66"/>
      <c r="AI74" s="64"/>
      <c r="AJ74" s="64"/>
      <c r="AK74" s="64"/>
      <c r="AL74" s="64"/>
      <c r="AM74" s="64"/>
      <c r="AN74" s="64"/>
      <c r="AO74" s="67" t="s">
        <v>23</v>
      </c>
      <c r="AP74" s="67" t="s">
        <v>23</v>
      </c>
      <c r="AQ74" s="67" t="s">
        <v>23</v>
      </c>
      <c r="AR74" s="67" t="s">
        <v>23</v>
      </c>
      <c r="AS74" s="36"/>
    </row>
    <row r="75" spans="1:45" ht="38.25">
      <c r="A75" s="59" t="s">
        <v>23</v>
      </c>
      <c r="B75" s="60" t="s">
        <v>200</v>
      </c>
      <c r="C75" s="61" t="s">
        <v>201</v>
      </c>
      <c r="D75" s="62"/>
      <c r="E75" s="62"/>
      <c r="F75" s="62"/>
      <c r="G75" s="62">
        <v>113</v>
      </c>
      <c r="H75" s="62"/>
      <c r="I75" s="62"/>
      <c r="J75" s="62" t="s">
        <v>201</v>
      </c>
      <c r="K75" s="63"/>
      <c r="L75" s="62">
        <v>1299</v>
      </c>
      <c r="M75" s="62"/>
      <c r="N75" s="62"/>
      <c r="O75" s="64"/>
      <c r="P75" s="65"/>
      <c r="Q75" s="64"/>
      <c r="R75" s="64"/>
      <c r="S75" s="64"/>
      <c r="T75" s="65"/>
      <c r="U75" s="65" t="s">
        <v>200</v>
      </c>
      <c r="V75" s="64"/>
      <c r="W75" s="64">
        <v>1299</v>
      </c>
      <c r="X75" s="65"/>
      <c r="Y75" s="65"/>
      <c r="Z75" s="65">
        <v>113</v>
      </c>
      <c r="AA75" s="65"/>
      <c r="AB75" s="65" t="s">
        <v>201</v>
      </c>
      <c r="AC75" s="65"/>
      <c r="AD75" s="65" t="s">
        <v>64</v>
      </c>
      <c r="AE75" s="66"/>
      <c r="AF75" s="66"/>
      <c r="AG75" s="66"/>
      <c r="AH75" s="66"/>
      <c r="AI75" s="64"/>
      <c r="AJ75" s="64"/>
      <c r="AK75" s="64"/>
      <c r="AL75" s="64"/>
      <c r="AM75" s="64"/>
      <c r="AN75" s="64"/>
      <c r="AO75" s="67" t="s">
        <v>23</v>
      </c>
      <c r="AP75" s="67" t="s">
        <v>23</v>
      </c>
      <c r="AQ75" s="67" t="s">
        <v>23</v>
      </c>
      <c r="AR75" s="67" t="s">
        <v>23</v>
      </c>
      <c r="AS75" s="36"/>
    </row>
    <row r="76" spans="1:45" ht="12.75">
      <c r="A76" s="59" t="s">
        <v>23</v>
      </c>
      <c r="B76" s="60" t="s">
        <v>67</v>
      </c>
      <c r="C76" s="61" t="s">
        <v>23</v>
      </c>
      <c r="D76" s="62"/>
      <c r="E76" s="62"/>
      <c r="F76" s="62"/>
      <c r="G76" s="62">
        <v>702</v>
      </c>
      <c r="H76" s="62"/>
      <c r="I76" s="62"/>
      <c r="J76" s="62"/>
      <c r="K76" s="63"/>
      <c r="L76" s="62">
        <v>6875</v>
      </c>
      <c r="M76" s="62"/>
      <c r="N76" s="62"/>
      <c r="O76" s="64"/>
      <c r="P76" s="65"/>
      <c r="Q76" s="64"/>
      <c r="R76" s="64"/>
      <c r="S76" s="64"/>
      <c r="T76" s="65" t="s">
        <v>67</v>
      </c>
      <c r="U76" s="65"/>
      <c r="V76" s="64">
        <v>6875</v>
      </c>
      <c r="W76" s="64"/>
      <c r="X76" s="65"/>
      <c r="Y76" s="65">
        <v>702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6"/>
    </row>
    <row r="77" spans="1:45" ht="96">
      <c r="A77" s="50" t="s">
        <v>202</v>
      </c>
      <c r="B77" s="51" t="s">
        <v>203</v>
      </c>
      <c r="C77" s="52">
        <v>6</v>
      </c>
      <c r="D77" s="53">
        <v>1996.12</v>
      </c>
      <c r="E77" s="53" t="s">
        <v>204</v>
      </c>
      <c r="F77" s="53"/>
      <c r="G77" s="53">
        <v>11977</v>
      </c>
      <c r="H77" s="53" t="s">
        <v>205</v>
      </c>
      <c r="I77" s="53"/>
      <c r="J77" s="53" t="s">
        <v>129</v>
      </c>
      <c r="K77" s="54"/>
      <c r="L77" s="53">
        <v>59645</v>
      </c>
      <c r="M77" s="53" t="s">
        <v>206</v>
      </c>
      <c r="N77" s="53"/>
      <c r="O77" s="55">
        <f>0+0</f>
        <v>0</v>
      </c>
      <c r="P77" s="56" t="s">
        <v>100</v>
      </c>
      <c r="Q77" s="55">
        <f>0+0</f>
        <v>0</v>
      </c>
      <c r="R77" s="55">
        <v>11977</v>
      </c>
      <c r="S77" s="55">
        <v>59645</v>
      </c>
      <c r="T77" s="56"/>
      <c r="U77" s="56"/>
      <c r="V77" s="55"/>
      <c r="W77" s="55"/>
      <c r="X77" s="56">
        <v>59645</v>
      </c>
      <c r="Y77" s="56"/>
      <c r="Z77" s="56"/>
      <c r="AA77" s="56"/>
      <c r="AB77" s="56"/>
      <c r="AC77" s="56"/>
      <c r="AD77" s="56"/>
      <c r="AE77" s="57"/>
      <c r="AF77" s="57"/>
      <c r="AG77" s="57"/>
      <c r="AH77" s="57">
        <v>59645</v>
      </c>
      <c r="AI77" s="55"/>
      <c r="AJ77" s="55"/>
      <c r="AK77" s="55"/>
      <c r="AL77" s="55">
        <v>11977</v>
      </c>
      <c r="AM77" s="55">
        <v>59645</v>
      </c>
      <c r="AN77" s="55">
        <v>11977</v>
      </c>
      <c r="AO77" s="58" t="s">
        <v>23</v>
      </c>
      <c r="AP77" s="58" t="s">
        <v>23</v>
      </c>
      <c r="AQ77" s="58" t="s">
        <v>23</v>
      </c>
      <c r="AR77" s="58">
        <v>4.98</v>
      </c>
      <c r="AS77" s="36"/>
    </row>
    <row r="78" spans="1:45" ht="108">
      <c r="A78" s="50" t="s">
        <v>207</v>
      </c>
      <c r="B78" s="51" t="s">
        <v>208</v>
      </c>
      <c r="C78" s="52">
        <v>0.14</v>
      </c>
      <c r="D78" s="53">
        <v>9454.81</v>
      </c>
      <c r="E78" s="53" t="s">
        <v>209</v>
      </c>
      <c r="F78" s="53" t="s">
        <v>210</v>
      </c>
      <c r="G78" s="53">
        <v>1324</v>
      </c>
      <c r="H78" s="53" t="s">
        <v>211</v>
      </c>
      <c r="I78" s="53" t="s">
        <v>212</v>
      </c>
      <c r="J78" s="53" t="s">
        <v>213</v>
      </c>
      <c r="K78" s="54" t="s">
        <v>214</v>
      </c>
      <c r="L78" s="53">
        <v>15642</v>
      </c>
      <c r="M78" s="53" t="s">
        <v>215</v>
      </c>
      <c r="N78" s="53" t="s">
        <v>216</v>
      </c>
      <c r="O78" s="55">
        <f>442+2</f>
        <v>444</v>
      </c>
      <c r="P78" s="56" t="s">
        <v>61</v>
      </c>
      <c r="Q78" s="55">
        <f>6851+31</f>
        <v>6882</v>
      </c>
      <c r="R78" s="55">
        <v>1324</v>
      </c>
      <c r="S78" s="55">
        <v>15642</v>
      </c>
      <c r="T78" s="56"/>
      <c r="U78" s="56"/>
      <c r="V78" s="55"/>
      <c r="W78" s="55"/>
      <c r="X78" s="56">
        <v>24527</v>
      </c>
      <c r="Y78" s="56"/>
      <c r="Z78" s="56"/>
      <c r="AA78" s="56"/>
      <c r="AB78" s="56"/>
      <c r="AC78" s="56"/>
      <c r="AD78" s="56"/>
      <c r="AE78" s="57">
        <v>6851</v>
      </c>
      <c r="AF78" s="57">
        <v>94</v>
      </c>
      <c r="AG78" s="57">
        <v>31</v>
      </c>
      <c r="AH78" s="57">
        <v>8697</v>
      </c>
      <c r="AI78" s="55">
        <v>442</v>
      </c>
      <c r="AJ78" s="55">
        <v>15</v>
      </c>
      <c r="AK78" s="55">
        <v>2</v>
      </c>
      <c r="AL78" s="55">
        <v>867</v>
      </c>
      <c r="AM78" s="55">
        <v>15642</v>
      </c>
      <c r="AN78" s="55">
        <v>1324</v>
      </c>
      <c r="AO78" s="58">
        <v>15.5</v>
      </c>
      <c r="AP78" s="58">
        <v>6.267</v>
      </c>
      <c r="AQ78" s="58">
        <v>15.495</v>
      </c>
      <c r="AR78" s="58">
        <v>10.031</v>
      </c>
      <c r="AS78" s="36"/>
    </row>
    <row r="79" spans="1:45" ht="38.25">
      <c r="A79" s="59" t="s">
        <v>23</v>
      </c>
      <c r="B79" s="60" t="s">
        <v>217</v>
      </c>
      <c r="C79" s="61" t="s">
        <v>218</v>
      </c>
      <c r="D79" s="62"/>
      <c r="E79" s="62"/>
      <c r="F79" s="62"/>
      <c r="G79" s="62">
        <v>382</v>
      </c>
      <c r="H79" s="62"/>
      <c r="I79" s="62"/>
      <c r="J79" s="62" t="s">
        <v>218</v>
      </c>
      <c r="K79" s="63"/>
      <c r="L79" s="62">
        <v>5031</v>
      </c>
      <c r="M79" s="62"/>
      <c r="N79" s="62"/>
      <c r="O79" s="64"/>
      <c r="P79" s="65"/>
      <c r="Q79" s="64"/>
      <c r="R79" s="64"/>
      <c r="S79" s="64"/>
      <c r="T79" s="65" t="s">
        <v>217</v>
      </c>
      <c r="U79" s="65"/>
      <c r="V79" s="64">
        <v>5031</v>
      </c>
      <c r="W79" s="64"/>
      <c r="X79" s="65"/>
      <c r="Y79" s="65">
        <v>382</v>
      </c>
      <c r="Z79" s="65"/>
      <c r="AA79" s="65" t="s">
        <v>218</v>
      </c>
      <c r="AB79" s="65"/>
      <c r="AC79" s="65" t="s">
        <v>64</v>
      </c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6"/>
    </row>
    <row r="80" spans="1:45" ht="38.25">
      <c r="A80" s="59" t="s">
        <v>23</v>
      </c>
      <c r="B80" s="60" t="s">
        <v>219</v>
      </c>
      <c r="C80" s="61" t="s">
        <v>220</v>
      </c>
      <c r="D80" s="62"/>
      <c r="E80" s="62"/>
      <c r="F80" s="62"/>
      <c r="G80" s="62">
        <v>311</v>
      </c>
      <c r="H80" s="62"/>
      <c r="I80" s="62"/>
      <c r="J80" s="62" t="s">
        <v>220</v>
      </c>
      <c r="K80" s="63"/>
      <c r="L80" s="62">
        <v>3854</v>
      </c>
      <c r="M80" s="62"/>
      <c r="N80" s="62"/>
      <c r="O80" s="64"/>
      <c r="P80" s="65"/>
      <c r="Q80" s="64"/>
      <c r="R80" s="64"/>
      <c r="S80" s="64"/>
      <c r="T80" s="65"/>
      <c r="U80" s="65" t="s">
        <v>219</v>
      </c>
      <c r="V80" s="64"/>
      <c r="W80" s="64">
        <v>3854</v>
      </c>
      <c r="X80" s="65"/>
      <c r="Y80" s="65"/>
      <c r="Z80" s="65">
        <v>311</v>
      </c>
      <c r="AA80" s="65"/>
      <c r="AB80" s="65" t="s">
        <v>220</v>
      </c>
      <c r="AC80" s="65"/>
      <c r="AD80" s="65" t="s">
        <v>64</v>
      </c>
      <c r="AE80" s="66"/>
      <c r="AF80" s="66"/>
      <c r="AG80" s="66"/>
      <c r="AH80" s="66"/>
      <c r="AI80" s="64"/>
      <c r="AJ80" s="64"/>
      <c r="AK80" s="64"/>
      <c r="AL80" s="64"/>
      <c r="AM80" s="64"/>
      <c r="AN80" s="64"/>
      <c r="AO80" s="67" t="s">
        <v>23</v>
      </c>
      <c r="AP80" s="67" t="s">
        <v>23</v>
      </c>
      <c r="AQ80" s="67" t="s">
        <v>23</v>
      </c>
      <c r="AR80" s="67" t="s">
        <v>23</v>
      </c>
      <c r="AS80" s="36"/>
    </row>
    <row r="81" spans="1:45" ht="12.75">
      <c r="A81" s="59" t="s">
        <v>23</v>
      </c>
      <c r="B81" s="60" t="s">
        <v>67</v>
      </c>
      <c r="C81" s="61" t="s">
        <v>23</v>
      </c>
      <c r="D81" s="62"/>
      <c r="E81" s="62"/>
      <c r="F81" s="62"/>
      <c r="G81" s="62">
        <v>2017</v>
      </c>
      <c r="H81" s="62"/>
      <c r="I81" s="62"/>
      <c r="J81" s="62"/>
      <c r="K81" s="63"/>
      <c r="L81" s="62">
        <v>24527</v>
      </c>
      <c r="M81" s="62"/>
      <c r="N81" s="62"/>
      <c r="O81" s="64"/>
      <c r="P81" s="65"/>
      <c r="Q81" s="64"/>
      <c r="R81" s="64"/>
      <c r="S81" s="64"/>
      <c r="T81" s="65" t="s">
        <v>67</v>
      </c>
      <c r="U81" s="65"/>
      <c r="V81" s="64">
        <v>24527</v>
      </c>
      <c r="W81" s="64"/>
      <c r="X81" s="65"/>
      <c r="Y81" s="65">
        <v>2017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23</v>
      </c>
      <c r="AP81" s="67" t="s">
        <v>23</v>
      </c>
      <c r="AQ81" s="67" t="s">
        <v>23</v>
      </c>
      <c r="AR81" s="67" t="s">
        <v>23</v>
      </c>
      <c r="AS81" s="36"/>
    </row>
    <row r="82" spans="1:45" ht="180">
      <c r="A82" s="50" t="s">
        <v>221</v>
      </c>
      <c r="B82" s="51" t="s">
        <v>222</v>
      </c>
      <c r="C82" s="52">
        <v>5.83</v>
      </c>
      <c r="D82" s="53">
        <v>1078.84</v>
      </c>
      <c r="E82" s="53" t="s">
        <v>223</v>
      </c>
      <c r="F82" s="53">
        <v>7.71</v>
      </c>
      <c r="G82" s="53">
        <v>6290</v>
      </c>
      <c r="H82" s="53" t="s">
        <v>224</v>
      </c>
      <c r="I82" s="53">
        <v>45</v>
      </c>
      <c r="J82" s="53" t="s">
        <v>225</v>
      </c>
      <c r="K82" s="54">
        <v>8.039</v>
      </c>
      <c r="L82" s="53">
        <v>59120</v>
      </c>
      <c r="M82" s="53" t="s">
        <v>226</v>
      </c>
      <c r="N82" s="53">
        <v>362</v>
      </c>
      <c r="O82" s="55">
        <f>2403+0</f>
        <v>2403</v>
      </c>
      <c r="P82" s="56" t="s">
        <v>61</v>
      </c>
      <c r="Q82" s="55">
        <f>37247+0</f>
        <v>37247</v>
      </c>
      <c r="R82" s="55">
        <v>6290</v>
      </c>
      <c r="S82" s="55">
        <v>59120</v>
      </c>
      <c r="T82" s="56"/>
      <c r="U82" s="56"/>
      <c r="V82" s="55"/>
      <c r="W82" s="55"/>
      <c r="X82" s="56">
        <v>114145</v>
      </c>
      <c r="Y82" s="56"/>
      <c r="Z82" s="56"/>
      <c r="AA82" s="56"/>
      <c r="AB82" s="56"/>
      <c r="AC82" s="56"/>
      <c r="AD82" s="56"/>
      <c r="AE82" s="57">
        <v>37247</v>
      </c>
      <c r="AF82" s="57">
        <v>362</v>
      </c>
      <c r="AG82" s="57"/>
      <c r="AH82" s="57">
        <v>21511</v>
      </c>
      <c r="AI82" s="55">
        <v>2403</v>
      </c>
      <c r="AJ82" s="55">
        <v>45</v>
      </c>
      <c r="AK82" s="55"/>
      <c r="AL82" s="55">
        <v>3842</v>
      </c>
      <c r="AM82" s="55">
        <v>59120</v>
      </c>
      <c r="AN82" s="55">
        <v>6290</v>
      </c>
      <c r="AO82" s="58">
        <v>15.5</v>
      </c>
      <c r="AP82" s="58">
        <v>8.039</v>
      </c>
      <c r="AQ82" s="58" t="s">
        <v>23</v>
      </c>
      <c r="AR82" s="58">
        <v>5.599</v>
      </c>
      <c r="AS82" s="36"/>
    </row>
    <row r="83" spans="1:45" ht="38.25">
      <c r="A83" s="59" t="s">
        <v>23</v>
      </c>
      <c r="B83" s="60" t="s">
        <v>227</v>
      </c>
      <c r="C83" s="61" t="s">
        <v>228</v>
      </c>
      <c r="D83" s="62"/>
      <c r="E83" s="62"/>
      <c r="F83" s="62"/>
      <c r="G83" s="62">
        <v>2638</v>
      </c>
      <c r="H83" s="62"/>
      <c r="I83" s="62"/>
      <c r="J83" s="62" t="s">
        <v>228</v>
      </c>
      <c r="K83" s="63"/>
      <c r="L83" s="62">
        <v>34763</v>
      </c>
      <c r="M83" s="62"/>
      <c r="N83" s="62"/>
      <c r="O83" s="64"/>
      <c r="P83" s="65"/>
      <c r="Q83" s="64"/>
      <c r="R83" s="64"/>
      <c r="S83" s="64"/>
      <c r="T83" s="65" t="s">
        <v>227</v>
      </c>
      <c r="U83" s="65"/>
      <c r="V83" s="64">
        <v>34763</v>
      </c>
      <c r="W83" s="64"/>
      <c r="X83" s="65"/>
      <c r="Y83" s="65">
        <v>2638</v>
      </c>
      <c r="Z83" s="65"/>
      <c r="AA83" s="65" t="s">
        <v>228</v>
      </c>
      <c r="AB83" s="65"/>
      <c r="AC83" s="65" t="s">
        <v>64</v>
      </c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6"/>
    </row>
    <row r="84" spans="1:45" ht="38.25">
      <c r="A84" s="59" t="s">
        <v>23</v>
      </c>
      <c r="B84" s="60" t="s">
        <v>229</v>
      </c>
      <c r="C84" s="61" t="s">
        <v>230</v>
      </c>
      <c r="D84" s="62"/>
      <c r="E84" s="62"/>
      <c r="F84" s="62"/>
      <c r="G84" s="62">
        <v>1634</v>
      </c>
      <c r="H84" s="62"/>
      <c r="I84" s="62"/>
      <c r="J84" s="62" t="s">
        <v>230</v>
      </c>
      <c r="K84" s="63"/>
      <c r="L84" s="62">
        <v>20262</v>
      </c>
      <c r="M84" s="62"/>
      <c r="N84" s="62"/>
      <c r="O84" s="64"/>
      <c r="P84" s="65"/>
      <c r="Q84" s="64"/>
      <c r="R84" s="64"/>
      <c r="S84" s="64"/>
      <c r="T84" s="65"/>
      <c r="U84" s="65" t="s">
        <v>229</v>
      </c>
      <c r="V84" s="64"/>
      <c r="W84" s="64">
        <v>20262</v>
      </c>
      <c r="X84" s="65"/>
      <c r="Y84" s="65"/>
      <c r="Z84" s="65">
        <v>1634</v>
      </c>
      <c r="AA84" s="65"/>
      <c r="AB84" s="65" t="s">
        <v>230</v>
      </c>
      <c r="AC84" s="65"/>
      <c r="AD84" s="65" t="s">
        <v>64</v>
      </c>
      <c r="AE84" s="66"/>
      <c r="AF84" s="66"/>
      <c r="AG84" s="66"/>
      <c r="AH84" s="66"/>
      <c r="AI84" s="64"/>
      <c r="AJ84" s="64"/>
      <c r="AK84" s="64"/>
      <c r="AL84" s="64"/>
      <c r="AM84" s="64"/>
      <c r="AN84" s="64"/>
      <c r="AO84" s="67" t="s">
        <v>23</v>
      </c>
      <c r="AP84" s="67" t="s">
        <v>23</v>
      </c>
      <c r="AQ84" s="67" t="s">
        <v>23</v>
      </c>
      <c r="AR84" s="67" t="s">
        <v>23</v>
      </c>
      <c r="AS84" s="36"/>
    </row>
    <row r="85" spans="1:45" ht="12.75">
      <c r="A85" s="68" t="s">
        <v>23</v>
      </c>
      <c r="B85" s="69" t="s">
        <v>67</v>
      </c>
      <c r="C85" s="70" t="s">
        <v>23</v>
      </c>
      <c r="D85" s="71"/>
      <c r="E85" s="71"/>
      <c r="F85" s="71"/>
      <c r="G85" s="71">
        <v>10562</v>
      </c>
      <c r="H85" s="71"/>
      <c r="I85" s="71"/>
      <c r="J85" s="71"/>
      <c r="K85" s="72"/>
      <c r="L85" s="71">
        <v>114145</v>
      </c>
      <c r="M85" s="71"/>
      <c r="N85" s="71"/>
      <c r="O85" s="73"/>
      <c r="P85" s="74"/>
      <c r="Q85" s="73"/>
      <c r="R85" s="73"/>
      <c r="S85" s="73"/>
      <c r="T85" s="74" t="s">
        <v>67</v>
      </c>
      <c r="U85" s="74"/>
      <c r="V85" s="73">
        <v>114145</v>
      </c>
      <c r="W85" s="73"/>
      <c r="X85" s="74"/>
      <c r="Y85" s="74">
        <v>10562</v>
      </c>
      <c r="Z85" s="74"/>
      <c r="AA85" s="74"/>
      <c r="AB85" s="74"/>
      <c r="AC85" s="74"/>
      <c r="AD85" s="74"/>
      <c r="AE85" s="75"/>
      <c r="AF85" s="75"/>
      <c r="AG85" s="75"/>
      <c r="AH85" s="75"/>
      <c r="AI85" s="73"/>
      <c r="AJ85" s="73"/>
      <c r="AK85" s="73"/>
      <c r="AL85" s="73"/>
      <c r="AM85" s="73"/>
      <c r="AN85" s="73"/>
      <c r="AO85" s="76" t="s">
        <v>23</v>
      </c>
      <c r="AP85" s="76" t="s">
        <v>23</v>
      </c>
      <c r="AQ85" s="76" t="s">
        <v>23</v>
      </c>
      <c r="AR85" s="76" t="s">
        <v>23</v>
      </c>
      <c r="AS85" s="36"/>
    </row>
    <row r="86" spans="1:45" ht="12.75">
      <c r="A86" s="91" t="s">
        <v>231</v>
      </c>
      <c r="B86" s="92"/>
      <c r="C86" s="92"/>
      <c r="D86" s="92"/>
      <c r="E86" s="92"/>
      <c r="F86" s="92"/>
      <c r="G86" s="77" t="s">
        <v>232</v>
      </c>
      <c r="H86" s="77" t="s">
        <v>232</v>
      </c>
      <c r="I86" s="77" t="s">
        <v>232</v>
      </c>
      <c r="J86" s="77"/>
      <c r="K86" s="78"/>
      <c r="L86" s="77">
        <v>1327371</v>
      </c>
      <c r="M86" s="77"/>
      <c r="N86" s="77"/>
      <c r="O86" s="79" t="s">
        <v>232</v>
      </c>
      <c r="P86" s="80" t="s">
        <v>232</v>
      </c>
      <c r="Q86" s="79" t="s">
        <v>232</v>
      </c>
      <c r="R86" s="79" t="s">
        <v>232</v>
      </c>
      <c r="S86" s="79" t="s">
        <v>232</v>
      </c>
      <c r="T86" s="80" t="s">
        <v>232</v>
      </c>
      <c r="U86" s="80" t="s">
        <v>232</v>
      </c>
      <c r="V86" s="79" t="s">
        <v>232</v>
      </c>
      <c r="W86" s="79" t="s">
        <v>232</v>
      </c>
      <c r="X86" s="80" t="s">
        <v>232</v>
      </c>
      <c r="Y86" s="80" t="s">
        <v>232</v>
      </c>
      <c r="Z86" s="80" t="s">
        <v>232</v>
      </c>
      <c r="AA86" s="80" t="s">
        <v>232</v>
      </c>
      <c r="AB86" s="80" t="s">
        <v>232</v>
      </c>
      <c r="AC86" s="80" t="s">
        <v>232</v>
      </c>
      <c r="AD86" s="80" t="s">
        <v>232</v>
      </c>
      <c r="AE86" s="81" t="s">
        <v>232</v>
      </c>
      <c r="AF86" s="81" t="s">
        <v>232</v>
      </c>
      <c r="AG86" s="81" t="s">
        <v>232</v>
      </c>
      <c r="AH86" s="81" t="s">
        <v>232</v>
      </c>
      <c r="AI86" s="79" t="s">
        <v>232</v>
      </c>
      <c r="AJ86" s="79" t="s">
        <v>232</v>
      </c>
      <c r="AK86" s="79" t="s">
        <v>232</v>
      </c>
      <c r="AL86" s="79" t="s">
        <v>232</v>
      </c>
      <c r="AM86" s="79"/>
      <c r="AN86" s="79"/>
      <c r="AO86" s="82" t="s">
        <v>232</v>
      </c>
      <c r="AP86" s="82" t="s">
        <v>232</v>
      </c>
      <c r="AQ86" s="82" t="s">
        <v>232</v>
      </c>
      <c r="AR86" s="82" t="s">
        <v>232</v>
      </c>
      <c r="AS86" s="36"/>
    </row>
    <row r="87" spans="1:45" ht="38.25">
      <c r="A87" s="85" t="s">
        <v>233</v>
      </c>
      <c r="B87" s="86"/>
      <c r="C87" s="86"/>
      <c r="D87" s="86"/>
      <c r="E87" s="86"/>
      <c r="F87" s="86"/>
      <c r="G87" s="83" t="s">
        <v>232</v>
      </c>
      <c r="H87" s="83" t="s">
        <v>232</v>
      </c>
      <c r="I87" s="83" t="s">
        <v>232</v>
      </c>
      <c r="J87" s="83"/>
      <c r="K87" s="83"/>
      <c r="L87" s="83">
        <v>215883</v>
      </c>
      <c r="M87" s="83" t="s">
        <v>234</v>
      </c>
      <c r="N87" s="83" t="s">
        <v>235</v>
      </c>
      <c r="O87" s="83" t="s">
        <v>232</v>
      </c>
      <c r="P87" s="83" t="s">
        <v>232</v>
      </c>
      <c r="Q87" s="83" t="s">
        <v>232</v>
      </c>
      <c r="R87" s="83" t="s">
        <v>232</v>
      </c>
      <c r="S87" s="83" t="s">
        <v>232</v>
      </c>
      <c r="T87" s="83" t="s">
        <v>232</v>
      </c>
      <c r="U87" s="83" t="s">
        <v>232</v>
      </c>
      <c r="V87" s="83" t="s">
        <v>232</v>
      </c>
      <c r="W87" s="83" t="s">
        <v>232</v>
      </c>
      <c r="X87" s="83" t="s">
        <v>232</v>
      </c>
      <c r="Y87" s="83" t="s">
        <v>232</v>
      </c>
      <c r="Z87" s="83" t="s">
        <v>232</v>
      </c>
      <c r="AA87" s="83" t="s">
        <v>232</v>
      </c>
      <c r="AB87" s="83" t="s">
        <v>232</v>
      </c>
      <c r="AC87" s="83" t="s">
        <v>232</v>
      </c>
      <c r="AD87" s="83" t="s">
        <v>232</v>
      </c>
      <c r="AE87" s="83" t="s">
        <v>232</v>
      </c>
      <c r="AF87" s="83" t="s">
        <v>232</v>
      </c>
      <c r="AG87" s="83" t="s">
        <v>232</v>
      </c>
      <c r="AH87" s="83" t="s">
        <v>232</v>
      </c>
      <c r="AI87" s="83" t="s">
        <v>232</v>
      </c>
      <c r="AJ87" s="83" t="s">
        <v>232</v>
      </c>
      <c r="AK87" s="83" t="s">
        <v>232</v>
      </c>
      <c r="AL87" s="83" t="s">
        <v>232</v>
      </c>
      <c r="AM87" s="83"/>
      <c r="AN87" s="83"/>
      <c r="AO87" s="83" t="s">
        <v>232</v>
      </c>
      <c r="AP87" s="83" t="s">
        <v>232</v>
      </c>
      <c r="AQ87" s="83" t="s">
        <v>232</v>
      </c>
      <c r="AR87" s="83" t="s">
        <v>232</v>
      </c>
      <c r="AS87" s="36"/>
    </row>
    <row r="88" spans="1:45" ht="38.25">
      <c r="A88" s="85" t="s">
        <v>236</v>
      </c>
      <c r="B88" s="86"/>
      <c r="C88" s="86"/>
      <c r="D88" s="86"/>
      <c r="E88" s="86"/>
      <c r="F88" s="86"/>
      <c r="G88" s="83" t="s">
        <v>232</v>
      </c>
      <c r="H88" s="83" t="s">
        <v>232</v>
      </c>
      <c r="I88" s="83" t="s">
        <v>232</v>
      </c>
      <c r="J88" s="83"/>
      <c r="K88" s="83"/>
      <c r="L88" s="83">
        <v>955780</v>
      </c>
      <c r="M88" s="83" t="s">
        <v>237</v>
      </c>
      <c r="N88" s="83" t="s">
        <v>238</v>
      </c>
      <c r="O88" s="83" t="s">
        <v>232</v>
      </c>
      <c r="P88" s="83" t="s">
        <v>232</v>
      </c>
      <c r="Q88" s="83" t="s">
        <v>232</v>
      </c>
      <c r="R88" s="83" t="s">
        <v>232</v>
      </c>
      <c r="S88" s="83" t="s">
        <v>232</v>
      </c>
      <c r="T88" s="83" t="s">
        <v>232</v>
      </c>
      <c r="U88" s="83" t="s">
        <v>232</v>
      </c>
      <c r="V88" s="83" t="s">
        <v>232</v>
      </c>
      <c r="W88" s="83" t="s">
        <v>232</v>
      </c>
      <c r="X88" s="83" t="s">
        <v>232</v>
      </c>
      <c r="Y88" s="83" t="s">
        <v>232</v>
      </c>
      <c r="Z88" s="83" t="s">
        <v>232</v>
      </c>
      <c r="AA88" s="83" t="s">
        <v>232</v>
      </c>
      <c r="AB88" s="83" t="s">
        <v>232</v>
      </c>
      <c r="AC88" s="83" t="s">
        <v>232</v>
      </c>
      <c r="AD88" s="83" t="s">
        <v>232</v>
      </c>
      <c r="AE88" s="83" t="s">
        <v>232</v>
      </c>
      <c r="AF88" s="83" t="s">
        <v>232</v>
      </c>
      <c r="AG88" s="83" t="s">
        <v>232</v>
      </c>
      <c r="AH88" s="83" t="s">
        <v>232</v>
      </c>
      <c r="AI88" s="83" t="s">
        <v>232</v>
      </c>
      <c r="AJ88" s="83" t="s">
        <v>232</v>
      </c>
      <c r="AK88" s="83" t="s">
        <v>232</v>
      </c>
      <c r="AL88" s="83" t="s">
        <v>232</v>
      </c>
      <c r="AM88" s="83"/>
      <c r="AN88" s="83"/>
      <c r="AO88" s="83" t="s">
        <v>232</v>
      </c>
      <c r="AP88" s="83" t="s">
        <v>232</v>
      </c>
      <c r="AQ88" s="83" t="s">
        <v>232</v>
      </c>
      <c r="AR88" s="83" t="s">
        <v>232</v>
      </c>
      <c r="AS88" s="36"/>
    </row>
    <row r="89" spans="1:45" ht="12.75">
      <c r="A89" s="85" t="s">
        <v>239</v>
      </c>
      <c r="B89" s="86"/>
      <c r="C89" s="86"/>
      <c r="D89" s="86"/>
      <c r="E89" s="86"/>
      <c r="F89" s="86"/>
      <c r="G89" s="83" t="s">
        <v>232</v>
      </c>
      <c r="H89" s="83" t="s">
        <v>232</v>
      </c>
      <c r="I89" s="83" t="s">
        <v>232</v>
      </c>
      <c r="J89" s="83"/>
      <c r="K89" s="83"/>
      <c r="L89" s="83">
        <v>241377</v>
      </c>
      <c r="M89" s="83"/>
      <c r="N89" s="83"/>
      <c r="O89" s="83" t="s">
        <v>232</v>
      </c>
      <c r="P89" s="83" t="s">
        <v>232</v>
      </c>
      <c r="Q89" s="83" t="s">
        <v>232</v>
      </c>
      <c r="R89" s="83" t="s">
        <v>232</v>
      </c>
      <c r="S89" s="83" t="s">
        <v>232</v>
      </c>
      <c r="T89" s="83" t="s">
        <v>232</v>
      </c>
      <c r="U89" s="83" t="s">
        <v>232</v>
      </c>
      <c r="V89" s="83" t="s">
        <v>232</v>
      </c>
      <c r="W89" s="83" t="s">
        <v>232</v>
      </c>
      <c r="X89" s="83" t="s">
        <v>232</v>
      </c>
      <c r="Y89" s="83" t="s">
        <v>232</v>
      </c>
      <c r="Z89" s="83" t="s">
        <v>232</v>
      </c>
      <c r="AA89" s="83" t="s">
        <v>232</v>
      </c>
      <c r="AB89" s="83" t="s">
        <v>232</v>
      </c>
      <c r="AC89" s="83" t="s">
        <v>232</v>
      </c>
      <c r="AD89" s="83" t="s">
        <v>232</v>
      </c>
      <c r="AE89" s="83" t="s">
        <v>232</v>
      </c>
      <c r="AF89" s="83" t="s">
        <v>232</v>
      </c>
      <c r="AG89" s="83" t="s">
        <v>232</v>
      </c>
      <c r="AH89" s="83" t="s">
        <v>232</v>
      </c>
      <c r="AI89" s="83" t="s">
        <v>232</v>
      </c>
      <c r="AJ89" s="83" t="s">
        <v>232</v>
      </c>
      <c r="AK89" s="83" t="s">
        <v>232</v>
      </c>
      <c r="AL89" s="83" t="s">
        <v>232</v>
      </c>
      <c r="AM89" s="83"/>
      <c r="AN89" s="83"/>
      <c r="AO89" s="83" t="s">
        <v>232</v>
      </c>
      <c r="AP89" s="83" t="s">
        <v>232</v>
      </c>
      <c r="AQ89" s="83" t="s">
        <v>232</v>
      </c>
      <c r="AR89" s="83" t="s">
        <v>232</v>
      </c>
      <c r="AS89" s="36"/>
    </row>
    <row r="90" spans="1:45" ht="12.75">
      <c r="A90" s="85" t="s">
        <v>240</v>
      </c>
      <c r="B90" s="86"/>
      <c r="C90" s="86"/>
      <c r="D90" s="86"/>
      <c r="E90" s="86"/>
      <c r="F90" s="86"/>
      <c r="G90" s="83" t="s">
        <v>232</v>
      </c>
      <c r="H90" s="83" t="s">
        <v>232</v>
      </c>
      <c r="I90" s="83" t="s">
        <v>232</v>
      </c>
      <c r="J90" s="83"/>
      <c r="K90" s="83"/>
      <c r="L90" s="83">
        <v>130214</v>
      </c>
      <c r="M90" s="83"/>
      <c r="N90" s="83"/>
      <c r="O90" s="83" t="s">
        <v>232</v>
      </c>
      <c r="P90" s="83" t="s">
        <v>232</v>
      </c>
      <c r="Q90" s="83" t="s">
        <v>232</v>
      </c>
      <c r="R90" s="83" t="s">
        <v>232</v>
      </c>
      <c r="S90" s="83" t="s">
        <v>232</v>
      </c>
      <c r="T90" s="83" t="s">
        <v>232</v>
      </c>
      <c r="U90" s="83" t="s">
        <v>232</v>
      </c>
      <c r="V90" s="83" t="s">
        <v>232</v>
      </c>
      <c r="W90" s="83" t="s">
        <v>232</v>
      </c>
      <c r="X90" s="83" t="s">
        <v>232</v>
      </c>
      <c r="Y90" s="83" t="s">
        <v>232</v>
      </c>
      <c r="Z90" s="83" t="s">
        <v>232</v>
      </c>
      <c r="AA90" s="83" t="s">
        <v>232</v>
      </c>
      <c r="AB90" s="83" t="s">
        <v>232</v>
      </c>
      <c r="AC90" s="83" t="s">
        <v>232</v>
      </c>
      <c r="AD90" s="83" t="s">
        <v>232</v>
      </c>
      <c r="AE90" s="83" t="s">
        <v>232</v>
      </c>
      <c r="AF90" s="83" t="s">
        <v>232</v>
      </c>
      <c r="AG90" s="83" t="s">
        <v>232</v>
      </c>
      <c r="AH90" s="83" t="s">
        <v>232</v>
      </c>
      <c r="AI90" s="83" t="s">
        <v>232</v>
      </c>
      <c r="AJ90" s="83" t="s">
        <v>232</v>
      </c>
      <c r="AK90" s="83" t="s">
        <v>232</v>
      </c>
      <c r="AL90" s="83" t="s">
        <v>232</v>
      </c>
      <c r="AM90" s="83"/>
      <c r="AN90" s="83"/>
      <c r="AO90" s="83" t="s">
        <v>232</v>
      </c>
      <c r="AP90" s="83" t="s">
        <v>232</v>
      </c>
      <c r="AQ90" s="83" t="s">
        <v>232</v>
      </c>
      <c r="AR90" s="83" t="s">
        <v>232</v>
      </c>
      <c r="AS90" s="36"/>
    </row>
    <row r="91" spans="1:45" ht="12.75">
      <c r="A91" s="87" t="s">
        <v>241</v>
      </c>
      <c r="B91" s="88"/>
      <c r="C91" s="88"/>
      <c r="D91" s="88"/>
      <c r="E91" s="88"/>
      <c r="F91" s="88"/>
      <c r="G91" s="84" t="s">
        <v>232</v>
      </c>
      <c r="H91" s="84" t="s">
        <v>232</v>
      </c>
      <c r="I91" s="84" t="s">
        <v>232</v>
      </c>
      <c r="J91" s="84"/>
      <c r="K91" s="84"/>
      <c r="L91" s="84"/>
      <c r="M91" s="84"/>
      <c r="N91" s="84"/>
      <c r="O91" s="84" t="s">
        <v>232</v>
      </c>
      <c r="P91" s="84" t="s">
        <v>232</v>
      </c>
      <c r="Q91" s="84" t="s">
        <v>232</v>
      </c>
      <c r="R91" s="84" t="s">
        <v>232</v>
      </c>
      <c r="S91" s="84" t="s">
        <v>232</v>
      </c>
      <c r="T91" s="84" t="s">
        <v>232</v>
      </c>
      <c r="U91" s="84" t="s">
        <v>232</v>
      </c>
      <c r="V91" s="84" t="s">
        <v>232</v>
      </c>
      <c r="W91" s="84" t="s">
        <v>232</v>
      </c>
      <c r="X91" s="84" t="s">
        <v>232</v>
      </c>
      <c r="Y91" s="84" t="s">
        <v>232</v>
      </c>
      <c r="Z91" s="84" t="s">
        <v>232</v>
      </c>
      <c r="AA91" s="84" t="s">
        <v>232</v>
      </c>
      <c r="AB91" s="84" t="s">
        <v>232</v>
      </c>
      <c r="AC91" s="84" t="s">
        <v>232</v>
      </c>
      <c r="AD91" s="84" t="s">
        <v>232</v>
      </c>
      <c r="AE91" s="84" t="s">
        <v>232</v>
      </c>
      <c r="AF91" s="84" t="s">
        <v>232</v>
      </c>
      <c r="AG91" s="84" t="s">
        <v>232</v>
      </c>
      <c r="AH91" s="84" t="s">
        <v>232</v>
      </c>
      <c r="AI91" s="84" t="s">
        <v>232</v>
      </c>
      <c r="AJ91" s="84" t="s">
        <v>232</v>
      </c>
      <c r="AK91" s="84" t="s">
        <v>232</v>
      </c>
      <c r="AL91" s="84" t="s">
        <v>232</v>
      </c>
      <c r="AM91" s="84"/>
      <c r="AN91" s="84"/>
      <c r="AO91" s="84" t="s">
        <v>232</v>
      </c>
      <c r="AP91" s="84" t="s">
        <v>232</v>
      </c>
      <c r="AQ91" s="84" t="s">
        <v>232</v>
      </c>
      <c r="AR91" s="84" t="s">
        <v>232</v>
      </c>
      <c r="AS91" s="36"/>
    </row>
    <row r="92" spans="1:45" ht="12.75">
      <c r="A92" s="85" t="s">
        <v>242</v>
      </c>
      <c r="B92" s="86"/>
      <c r="C92" s="86"/>
      <c r="D92" s="86"/>
      <c r="E92" s="86"/>
      <c r="F92" s="86"/>
      <c r="G92" s="83" t="s">
        <v>232</v>
      </c>
      <c r="H92" s="83" t="s">
        <v>232</v>
      </c>
      <c r="I92" s="83" t="s">
        <v>232</v>
      </c>
      <c r="J92" s="83"/>
      <c r="K92" s="83"/>
      <c r="L92" s="83">
        <v>778187</v>
      </c>
      <c r="M92" s="83"/>
      <c r="N92" s="83"/>
      <c r="O92" s="83" t="s">
        <v>232</v>
      </c>
      <c r="P92" s="83" t="s">
        <v>232</v>
      </c>
      <c r="Q92" s="83" t="s">
        <v>232</v>
      </c>
      <c r="R92" s="83" t="s">
        <v>232</v>
      </c>
      <c r="S92" s="83" t="s">
        <v>232</v>
      </c>
      <c r="T92" s="83" t="s">
        <v>232</v>
      </c>
      <c r="U92" s="83" t="s">
        <v>232</v>
      </c>
      <c r="V92" s="83" t="s">
        <v>232</v>
      </c>
      <c r="W92" s="83" t="s">
        <v>232</v>
      </c>
      <c r="X92" s="83" t="s">
        <v>232</v>
      </c>
      <c r="Y92" s="83" t="s">
        <v>232</v>
      </c>
      <c r="Z92" s="83" t="s">
        <v>232</v>
      </c>
      <c r="AA92" s="83" t="s">
        <v>232</v>
      </c>
      <c r="AB92" s="83" t="s">
        <v>232</v>
      </c>
      <c r="AC92" s="83" t="s">
        <v>232</v>
      </c>
      <c r="AD92" s="83" t="s">
        <v>232</v>
      </c>
      <c r="AE92" s="83" t="s">
        <v>232</v>
      </c>
      <c r="AF92" s="83" t="s">
        <v>232</v>
      </c>
      <c r="AG92" s="83" t="s">
        <v>232</v>
      </c>
      <c r="AH92" s="83" t="s">
        <v>232</v>
      </c>
      <c r="AI92" s="83" t="s">
        <v>232</v>
      </c>
      <c r="AJ92" s="83" t="s">
        <v>232</v>
      </c>
      <c r="AK92" s="83" t="s">
        <v>232</v>
      </c>
      <c r="AL92" s="83" t="s">
        <v>232</v>
      </c>
      <c r="AM92" s="83"/>
      <c r="AN92" s="83"/>
      <c r="AO92" s="83" t="s">
        <v>232</v>
      </c>
      <c r="AP92" s="83" t="s">
        <v>232</v>
      </c>
      <c r="AQ92" s="83" t="s">
        <v>232</v>
      </c>
      <c r="AR92" s="83" t="s">
        <v>232</v>
      </c>
      <c r="AS92" s="36"/>
    </row>
    <row r="93" spans="1:45" ht="12.75">
      <c r="A93" s="85" t="s">
        <v>243</v>
      </c>
      <c r="B93" s="86"/>
      <c r="C93" s="86"/>
      <c r="D93" s="86"/>
      <c r="E93" s="86"/>
      <c r="F93" s="86"/>
      <c r="G93" s="83" t="s">
        <v>232</v>
      </c>
      <c r="H93" s="83" t="s">
        <v>232</v>
      </c>
      <c r="I93" s="83" t="s">
        <v>232</v>
      </c>
      <c r="J93" s="83"/>
      <c r="K93" s="83"/>
      <c r="L93" s="83">
        <v>320826</v>
      </c>
      <c r="M93" s="83"/>
      <c r="N93" s="83"/>
      <c r="O93" s="83" t="s">
        <v>232</v>
      </c>
      <c r="P93" s="83" t="s">
        <v>232</v>
      </c>
      <c r="Q93" s="83" t="s">
        <v>232</v>
      </c>
      <c r="R93" s="83" t="s">
        <v>232</v>
      </c>
      <c r="S93" s="83" t="s">
        <v>232</v>
      </c>
      <c r="T93" s="83" t="s">
        <v>232</v>
      </c>
      <c r="U93" s="83" t="s">
        <v>232</v>
      </c>
      <c r="V93" s="83" t="s">
        <v>232</v>
      </c>
      <c r="W93" s="83" t="s">
        <v>232</v>
      </c>
      <c r="X93" s="83" t="s">
        <v>232</v>
      </c>
      <c r="Y93" s="83" t="s">
        <v>232</v>
      </c>
      <c r="Z93" s="83" t="s">
        <v>232</v>
      </c>
      <c r="AA93" s="83" t="s">
        <v>232</v>
      </c>
      <c r="AB93" s="83" t="s">
        <v>232</v>
      </c>
      <c r="AC93" s="83" t="s">
        <v>232</v>
      </c>
      <c r="AD93" s="83" t="s">
        <v>232</v>
      </c>
      <c r="AE93" s="83" t="s">
        <v>232</v>
      </c>
      <c r="AF93" s="83" t="s">
        <v>232</v>
      </c>
      <c r="AG93" s="83" t="s">
        <v>232</v>
      </c>
      <c r="AH93" s="83" t="s">
        <v>232</v>
      </c>
      <c r="AI93" s="83" t="s">
        <v>232</v>
      </c>
      <c r="AJ93" s="83" t="s">
        <v>232</v>
      </c>
      <c r="AK93" s="83" t="s">
        <v>232</v>
      </c>
      <c r="AL93" s="83" t="s">
        <v>232</v>
      </c>
      <c r="AM93" s="83"/>
      <c r="AN93" s="83"/>
      <c r="AO93" s="83" t="s">
        <v>232</v>
      </c>
      <c r="AP93" s="83" t="s">
        <v>232</v>
      </c>
      <c r="AQ93" s="83" t="s">
        <v>232</v>
      </c>
      <c r="AR93" s="83" t="s">
        <v>232</v>
      </c>
      <c r="AS93" s="36"/>
    </row>
    <row r="94" spans="1:45" ht="27.75" customHeight="1">
      <c r="A94" s="85" t="s">
        <v>244</v>
      </c>
      <c r="B94" s="86"/>
      <c r="C94" s="86"/>
      <c r="D94" s="86"/>
      <c r="E94" s="86"/>
      <c r="F94" s="86"/>
      <c r="G94" s="83" t="s">
        <v>232</v>
      </c>
      <c r="H94" s="83" t="s">
        <v>232</v>
      </c>
      <c r="I94" s="83" t="s">
        <v>232</v>
      </c>
      <c r="J94" s="83"/>
      <c r="K94" s="83"/>
      <c r="L94" s="83">
        <v>4749</v>
      </c>
      <c r="M94" s="83"/>
      <c r="N94" s="83"/>
      <c r="O94" s="83" t="s">
        <v>232</v>
      </c>
      <c r="P94" s="83" t="s">
        <v>232</v>
      </c>
      <c r="Q94" s="83" t="s">
        <v>232</v>
      </c>
      <c r="R94" s="83" t="s">
        <v>232</v>
      </c>
      <c r="S94" s="83" t="s">
        <v>232</v>
      </c>
      <c r="T94" s="83" t="s">
        <v>232</v>
      </c>
      <c r="U94" s="83" t="s">
        <v>232</v>
      </c>
      <c r="V94" s="83" t="s">
        <v>232</v>
      </c>
      <c r="W94" s="83" t="s">
        <v>232</v>
      </c>
      <c r="X94" s="83" t="s">
        <v>232</v>
      </c>
      <c r="Y94" s="83" t="s">
        <v>232</v>
      </c>
      <c r="Z94" s="83" t="s">
        <v>232</v>
      </c>
      <c r="AA94" s="83" t="s">
        <v>232</v>
      </c>
      <c r="AB94" s="83" t="s">
        <v>232</v>
      </c>
      <c r="AC94" s="83" t="s">
        <v>232</v>
      </c>
      <c r="AD94" s="83" t="s">
        <v>232</v>
      </c>
      <c r="AE94" s="83" t="s">
        <v>232</v>
      </c>
      <c r="AF94" s="83" t="s">
        <v>232</v>
      </c>
      <c r="AG94" s="83" t="s">
        <v>232</v>
      </c>
      <c r="AH94" s="83" t="s">
        <v>232</v>
      </c>
      <c r="AI94" s="83" t="s">
        <v>232</v>
      </c>
      <c r="AJ94" s="83" t="s">
        <v>232</v>
      </c>
      <c r="AK94" s="83" t="s">
        <v>232</v>
      </c>
      <c r="AL94" s="83" t="s">
        <v>232</v>
      </c>
      <c r="AM94" s="83"/>
      <c r="AN94" s="83"/>
      <c r="AO94" s="83" t="s">
        <v>232</v>
      </c>
      <c r="AP94" s="83" t="s">
        <v>232</v>
      </c>
      <c r="AQ94" s="83" t="s">
        <v>232</v>
      </c>
      <c r="AR94" s="83" t="s">
        <v>232</v>
      </c>
      <c r="AS94" s="36"/>
    </row>
    <row r="95" spans="1:45" ht="12.75">
      <c r="A95" s="85" t="s">
        <v>245</v>
      </c>
      <c r="B95" s="86"/>
      <c r="C95" s="86"/>
      <c r="D95" s="86"/>
      <c r="E95" s="86"/>
      <c r="F95" s="86"/>
      <c r="G95" s="83" t="s">
        <v>232</v>
      </c>
      <c r="H95" s="83" t="s">
        <v>232</v>
      </c>
      <c r="I95" s="83" t="s">
        <v>232</v>
      </c>
      <c r="J95" s="83"/>
      <c r="K95" s="83"/>
      <c r="L95" s="83">
        <v>18417</v>
      </c>
      <c r="M95" s="83"/>
      <c r="N95" s="83"/>
      <c r="O95" s="83" t="s">
        <v>232</v>
      </c>
      <c r="P95" s="83" t="s">
        <v>232</v>
      </c>
      <c r="Q95" s="83" t="s">
        <v>232</v>
      </c>
      <c r="R95" s="83" t="s">
        <v>232</v>
      </c>
      <c r="S95" s="83" t="s">
        <v>232</v>
      </c>
      <c r="T95" s="83" t="s">
        <v>232</v>
      </c>
      <c r="U95" s="83" t="s">
        <v>232</v>
      </c>
      <c r="V95" s="83" t="s">
        <v>232</v>
      </c>
      <c r="W95" s="83" t="s">
        <v>232</v>
      </c>
      <c r="X95" s="83" t="s">
        <v>232</v>
      </c>
      <c r="Y95" s="83" t="s">
        <v>232</v>
      </c>
      <c r="Z95" s="83" t="s">
        <v>232</v>
      </c>
      <c r="AA95" s="83" t="s">
        <v>232</v>
      </c>
      <c r="AB95" s="83" t="s">
        <v>232</v>
      </c>
      <c r="AC95" s="83" t="s">
        <v>232</v>
      </c>
      <c r="AD95" s="83" t="s">
        <v>232</v>
      </c>
      <c r="AE95" s="83" t="s">
        <v>232</v>
      </c>
      <c r="AF95" s="83" t="s">
        <v>232</v>
      </c>
      <c r="AG95" s="83" t="s">
        <v>232</v>
      </c>
      <c r="AH95" s="83" t="s">
        <v>232</v>
      </c>
      <c r="AI95" s="83" t="s">
        <v>232</v>
      </c>
      <c r="AJ95" s="83" t="s">
        <v>232</v>
      </c>
      <c r="AK95" s="83" t="s">
        <v>232</v>
      </c>
      <c r="AL95" s="83" t="s">
        <v>232</v>
      </c>
      <c r="AM95" s="83"/>
      <c r="AN95" s="83"/>
      <c r="AO95" s="83" t="s">
        <v>232</v>
      </c>
      <c r="AP95" s="83" t="s">
        <v>232</v>
      </c>
      <c r="AQ95" s="83" t="s">
        <v>232</v>
      </c>
      <c r="AR95" s="83" t="s">
        <v>232</v>
      </c>
      <c r="AS95" s="36"/>
    </row>
    <row r="96" spans="1:45" ht="12.75">
      <c r="A96" s="85" t="s">
        <v>246</v>
      </c>
      <c r="B96" s="86"/>
      <c r="C96" s="86"/>
      <c r="D96" s="86"/>
      <c r="E96" s="86"/>
      <c r="F96" s="86"/>
      <c r="G96" s="83" t="s">
        <v>232</v>
      </c>
      <c r="H96" s="83" t="s">
        <v>232</v>
      </c>
      <c r="I96" s="83" t="s">
        <v>232</v>
      </c>
      <c r="J96" s="83"/>
      <c r="K96" s="83"/>
      <c r="L96" s="83">
        <v>6875</v>
      </c>
      <c r="M96" s="83"/>
      <c r="N96" s="83"/>
      <c r="O96" s="83" t="s">
        <v>232</v>
      </c>
      <c r="P96" s="83" t="s">
        <v>232</v>
      </c>
      <c r="Q96" s="83" t="s">
        <v>232</v>
      </c>
      <c r="R96" s="83" t="s">
        <v>232</v>
      </c>
      <c r="S96" s="83" t="s">
        <v>232</v>
      </c>
      <c r="T96" s="83" t="s">
        <v>232</v>
      </c>
      <c r="U96" s="83" t="s">
        <v>232</v>
      </c>
      <c r="V96" s="83" t="s">
        <v>232</v>
      </c>
      <c r="W96" s="83" t="s">
        <v>232</v>
      </c>
      <c r="X96" s="83" t="s">
        <v>232</v>
      </c>
      <c r="Y96" s="83" t="s">
        <v>232</v>
      </c>
      <c r="Z96" s="83" t="s">
        <v>232</v>
      </c>
      <c r="AA96" s="83" t="s">
        <v>232</v>
      </c>
      <c r="AB96" s="83" t="s">
        <v>232</v>
      </c>
      <c r="AC96" s="83" t="s">
        <v>232</v>
      </c>
      <c r="AD96" s="83" t="s">
        <v>232</v>
      </c>
      <c r="AE96" s="83" t="s">
        <v>232</v>
      </c>
      <c r="AF96" s="83" t="s">
        <v>232</v>
      </c>
      <c r="AG96" s="83" t="s">
        <v>232</v>
      </c>
      <c r="AH96" s="83" t="s">
        <v>232</v>
      </c>
      <c r="AI96" s="83" t="s">
        <v>232</v>
      </c>
      <c r="AJ96" s="83" t="s">
        <v>232</v>
      </c>
      <c r="AK96" s="83" t="s">
        <v>232</v>
      </c>
      <c r="AL96" s="83" t="s">
        <v>232</v>
      </c>
      <c r="AM96" s="83"/>
      <c r="AN96" s="83"/>
      <c r="AO96" s="83" t="s">
        <v>232</v>
      </c>
      <c r="AP96" s="83" t="s">
        <v>232</v>
      </c>
      <c r="AQ96" s="83" t="s">
        <v>232</v>
      </c>
      <c r="AR96" s="83" t="s">
        <v>232</v>
      </c>
      <c r="AS96" s="36"/>
    </row>
    <row r="97" spans="1:45" ht="27.75" customHeight="1">
      <c r="A97" s="85" t="s">
        <v>247</v>
      </c>
      <c r="B97" s="86"/>
      <c r="C97" s="86"/>
      <c r="D97" s="86"/>
      <c r="E97" s="86"/>
      <c r="F97" s="86"/>
      <c r="G97" s="83" t="s">
        <v>232</v>
      </c>
      <c r="H97" s="83" t="s">
        <v>232</v>
      </c>
      <c r="I97" s="83" t="s">
        <v>232</v>
      </c>
      <c r="J97" s="83"/>
      <c r="K97" s="83"/>
      <c r="L97" s="83">
        <v>59645</v>
      </c>
      <c r="M97" s="83"/>
      <c r="N97" s="83"/>
      <c r="O97" s="83" t="s">
        <v>232</v>
      </c>
      <c r="P97" s="83" t="s">
        <v>232</v>
      </c>
      <c r="Q97" s="83" t="s">
        <v>232</v>
      </c>
      <c r="R97" s="83" t="s">
        <v>232</v>
      </c>
      <c r="S97" s="83" t="s">
        <v>232</v>
      </c>
      <c r="T97" s="83" t="s">
        <v>232</v>
      </c>
      <c r="U97" s="83" t="s">
        <v>232</v>
      </c>
      <c r="V97" s="83" t="s">
        <v>232</v>
      </c>
      <c r="W97" s="83" t="s">
        <v>232</v>
      </c>
      <c r="X97" s="83" t="s">
        <v>232</v>
      </c>
      <c r="Y97" s="83" t="s">
        <v>232</v>
      </c>
      <c r="Z97" s="83" t="s">
        <v>232</v>
      </c>
      <c r="AA97" s="83" t="s">
        <v>232</v>
      </c>
      <c r="AB97" s="83" t="s">
        <v>232</v>
      </c>
      <c r="AC97" s="83" t="s">
        <v>232</v>
      </c>
      <c r="AD97" s="83" t="s">
        <v>232</v>
      </c>
      <c r="AE97" s="83" t="s">
        <v>232</v>
      </c>
      <c r="AF97" s="83" t="s">
        <v>232</v>
      </c>
      <c r="AG97" s="83" t="s">
        <v>232</v>
      </c>
      <c r="AH97" s="83" t="s">
        <v>232</v>
      </c>
      <c r="AI97" s="83" t="s">
        <v>232</v>
      </c>
      <c r="AJ97" s="83" t="s">
        <v>232</v>
      </c>
      <c r="AK97" s="83" t="s">
        <v>232</v>
      </c>
      <c r="AL97" s="83" t="s">
        <v>232</v>
      </c>
      <c r="AM97" s="83"/>
      <c r="AN97" s="83"/>
      <c r="AO97" s="83" t="s">
        <v>232</v>
      </c>
      <c r="AP97" s="83" t="s">
        <v>232</v>
      </c>
      <c r="AQ97" s="83" t="s">
        <v>232</v>
      </c>
      <c r="AR97" s="83" t="s">
        <v>232</v>
      </c>
      <c r="AS97" s="36"/>
    </row>
    <row r="98" spans="1:45" ht="12.75">
      <c r="A98" s="85" t="s">
        <v>248</v>
      </c>
      <c r="B98" s="86"/>
      <c r="C98" s="86"/>
      <c r="D98" s="86"/>
      <c r="E98" s="86"/>
      <c r="F98" s="86"/>
      <c r="G98" s="83" t="s">
        <v>232</v>
      </c>
      <c r="H98" s="83" t="s">
        <v>232</v>
      </c>
      <c r="I98" s="83" t="s">
        <v>232</v>
      </c>
      <c r="J98" s="83"/>
      <c r="K98" s="83"/>
      <c r="L98" s="83">
        <v>24527</v>
      </c>
      <c r="M98" s="83"/>
      <c r="N98" s="83"/>
      <c r="O98" s="83" t="s">
        <v>232</v>
      </c>
      <c r="P98" s="83" t="s">
        <v>232</v>
      </c>
      <c r="Q98" s="83" t="s">
        <v>232</v>
      </c>
      <c r="R98" s="83" t="s">
        <v>232</v>
      </c>
      <c r="S98" s="83" t="s">
        <v>232</v>
      </c>
      <c r="T98" s="83" t="s">
        <v>232</v>
      </c>
      <c r="U98" s="83" t="s">
        <v>232</v>
      </c>
      <c r="V98" s="83" t="s">
        <v>232</v>
      </c>
      <c r="W98" s="83" t="s">
        <v>232</v>
      </c>
      <c r="X98" s="83" t="s">
        <v>232</v>
      </c>
      <c r="Y98" s="83" t="s">
        <v>232</v>
      </c>
      <c r="Z98" s="83" t="s">
        <v>232</v>
      </c>
      <c r="AA98" s="83" t="s">
        <v>232</v>
      </c>
      <c r="AB98" s="83" t="s">
        <v>232</v>
      </c>
      <c r="AC98" s="83" t="s">
        <v>232</v>
      </c>
      <c r="AD98" s="83" t="s">
        <v>232</v>
      </c>
      <c r="AE98" s="83" t="s">
        <v>232</v>
      </c>
      <c r="AF98" s="83" t="s">
        <v>232</v>
      </c>
      <c r="AG98" s="83" t="s">
        <v>232</v>
      </c>
      <c r="AH98" s="83" t="s">
        <v>232</v>
      </c>
      <c r="AI98" s="83" t="s">
        <v>232</v>
      </c>
      <c r="AJ98" s="83" t="s">
        <v>232</v>
      </c>
      <c r="AK98" s="83" t="s">
        <v>232</v>
      </c>
      <c r="AL98" s="83" t="s">
        <v>232</v>
      </c>
      <c r="AM98" s="83"/>
      <c r="AN98" s="83"/>
      <c r="AO98" s="83" t="s">
        <v>232</v>
      </c>
      <c r="AP98" s="83" t="s">
        <v>232</v>
      </c>
      <c r="AQ98" s="83" t="s">
        <v>232</v>
      </c>
      <c r="AR98" s="83" t="s">
        <v>232</v>
      </c>
      <c r="AS98" s="36"/>
    </row>
    <row r="99" spans="1:45" ht="12.75">
      <c r="A99" s="85" t="s">
        <v>249</v>
      </c>
      <c r="B99" s="86"/>
      <c r="C99" s="86"/>
      <c r="D99" s="86"/>
      <c r="E99" s="86"/>
      <c r="F99" s="86"/>
      <c r="G99" s="83" t="s">
        <v>232</v>
      </c>
      <c r="H99" s="83" t="s">
        <v>232</v>
      </c>
      <c r="I99" s="83" t="s">
        <v>232</v>
      </c>
      <c r="J99" s="83"/>
      <c r="K99" s="83"/>
      <c r="L99" s="83">
        <v>114145</v>
      </c>
      <c r="M99" s="83"/>
      <c r="N99" s="83"/>
      <c r="O99" s="83" t="s">
        <v>232</v>
      </c>
      <c r="P99" s="83" t="s">
        <v>232</v>
      </c>
      <c r="Q99" s="83" t="s">
        <v>232</v>
      </c>
      <c r="R99" s="83" t="s">
        <v>232</v>
      </c>
      <c r="S99" s="83" t="s">
        <v>232</v>
      </c>
      <c r="T99" s="83" t="s">
        <v>232</v>
      </c>
      <c r="U99" s="83" t="s">
        <v>232</v>
      </c>
      <c r="V99" s="83" t="s">
        <v>232</v>
      </c>
      <c r="W99" s="83" t="s">
        <v>232</v>
      </c>
      <c r="X99" s="83" t="s">
        <v>232</v>
      </c>
      <c r="Y99" s="83" t="s">
        <v>232</v>
      </c>
      <c r="Z99" s="83" t="s">
        <v>232</v>
      </c>
      <c r="AA99" s="83" t="s">
        <v>232</v>
      </c>
      <c r="AB99" s="83" t="s">
        <v>232</v>
      </c>
      <c r="AC99" s="83" t="s">
        <v>232</v>
      </c>
      <c r="AD99" s="83" t="s">
        <v>232</v>
      </c>
      <c r="AE99" s="83" t="s">
        <v>232</v>
      </c>
      <c r="AF99" s="83" t="s">
        <v>232</v>
      </c>
      <c r="AG99" s="83" t="s">
        <v>232</v>
      </c>
      <c r="AH99" s="83" t="s">
        <v>232</v>
      </c>
      <c r="AI99" s="83" t="s">
        <v>232</v>
      </c>
      <c r="AJ99" s="83" t="s">
        <v>232</v>
      </c>
      <c r="AK99" s="83" t="s">
        <v>232</v>
      </c>
      <c r="AL99" s="83" t="s">
        <v>232</v>
      </c>
      <c r="AM99" s="83"/>
      <c r="AN99" s="83"/>
      <c r="AO99" s="83" t="s">
        <v>232</v>
      </c>
      <c r="AP99" s="83" t="s">
        <v>232</v>
      </c>
      <c r="AQ99" s="83" t="s">
        <v>232</v>
      </c>
      <c r="AR99" s="83" t="s">
        <v>232</v>
      </c>
      <c r="AS99" s="36"/>
    </row>
    <row r="100" spans="1:45" ht="12.75">
      <c r="A100" s="85" t="s">
        <v>250</v>
      </c>
      <c r="B100" s="86"/>
      <c r="C100" s="86"/>
      <c r="D100" s="86"/>
      <c r="E100" s="86"/>
      <c r="F100" s="86"/>
      <c r="G100" s="83" t="s">
        <v>232</v>
      </c>
      <c r="H100" s="83" t="s">
        <v>232</v>
      </c>
      <c r="I100" s="83" t="s">
        <v>232</v>
      </c>
      <c r="J100" s="83"/>
      <c r="K100" s="83"/>
      <c r="L100" s="83">
        <v>1327371</v>
      </c>
      <c r="M100" s="83"/>
      <c r="N100" s="83"/>
      <c r="O100" s="83" t="s">
        <v>232</v>
      </c>
      <c r="P100" s="83" t="s">
        <v>232</v>
      </c>
      <c r="Q100" s="83" t="s">
        <v>232</v>
      </c>
      <c r="R100" s="83" t="s">
        <v>232</v>
      </c>
      <c r="S100" s="83" t="s">
        <v>232</v>
      </c>
      <c r="T100" s="83" t="s">
        <v>232</v>
      </c>
      <c r="U100" s="83" t="s">
        <v>232</v>
      </c>
      <c r="V100" s="83" t="s">
        <v>232</v>
      </c>
      <c r="W100" s="83" t="s">
        <v>232</v>
      </c>
      <c r="X100" s="83" t="s">
        <v>232</v>
      </c>
      <c r="Y100" s="83" t="s">
        <v>232</v>
      </c>
      <c r="Z100" s="83" t="s">
        <v>232</v>
      </c>
      <c r="AA100" s="83" t="s">
        <v>232</v>
      </c>
      <c r="AB100" s="83" t="s">
        <v>232</v>
      </c>
      <c r="AC100" s="83" t="s">
        <v>232</v>
      </c>
      <c r="AD100" s="83" t="s">
        <v>232</v>
      </c>
      <c r="AE100" s="83" t="s">
        <v>232</v>
      </c>
      <c r="AF100" s="83" t="s">
        <v>232</v>
      </c>
      <c r="AG100" s="83" t="s">
        <v>232</v>
      </c>
      <c r="AH100" s="83" t="s">
        <v>232</v>
      </c>
      <c r="AI100" s="83" t="s">
        <v>232</v>
      </c>
      <c r="AJ100" s="83" t="s">
        <v>232</v>
      </c>
      <c r="AK100" s="83" t="s">
        <v>232</v>
      </c>
      <c r="AL100" s="83" t="s">
        <v>232</v>
      </c>
      <c r="AM100" s="83"/>
      <c r="AN100" s="83"/>
      <c r="AO100" s="83" t="s">
        <v>232</v>
      </c>
      <c r="AP100" s="83" t="s">
        <v>232</v>
      </c>
      <c r="AQ100" s="83" t="s">
        <v>232</v>
      </c>
      <c r="AR100" s="83" t="s">
        <v>232</v>
      </c>
      <c r="AS100" s="36"/>
    </row>
    <row r="101" spans="1:45" ht="12.75">
      <c r="A101" s="85" t="s">
        <v>251</v>
      </c>
      <c r="B101" s="86"/>
      <c r="C101" s="86"/>
      <c r="D101" s="86"/>
      <c r="E101" s="86"/>
      <c r="F101" s="86"/>
      <c r="G101" s="83" t="s">
        <v>232</v>
      </c>
      <c r="H101" s="83" t="s">
        <v>232</v>
      </c>
      <c r="I101" s="83" t="s">
        <v>232</v>
      </c>
      <c r="J101" s="83"/>
      <c r="K101" s="83"/>
      <c r="L101" s="83"/>
      <c r="M101" s="83"/>
      <c r="N101" s="83"/>
      <c r="O101" s="83" t="s">
        <v>232</v>
      </c>
      <c r="P101" s="83" t="s">
        <v>232</v>
      </c>
      <c r="Q101" s="83" t="s">
        <v>232</v>
      </c>
      <c r="R101" s="83" t="s">
        <v>232</v>
      </c>
      <c r="S101" s="83" t="s">
        <v>232</v>
      </c>
      <c r="T101" s="83" t="s">
        <v>232</v>
      </c>
      <c r="U101" s="83" t="s">
        <v>232</v>
      </c>
      <c r="V101" s="83" t="s">
        <v>232</v>
      </c>
      <c r="W101" s="83" t="s">
        <v>232</v>
      </c>
      <c r="X101" s="83" t="s">
        <v>232</v>
      </c>
      <c r="Y101" s="83" t="s">
        <v>232</v>
      </c>
      <c r="Z101" s="83" t="s">
        <v>232</v>
      </c>
      <c r="AA101" s="83" t="s">
        <v>232</v>
      </c>
      <c r="AB101" s="83" t="s">
        <v>232</v>
      </c>
      <c r="AC101" s="83" t="s">
        <v>232</v>
      </c>
      <c r="AD101" s="83" t="s">
        <v>232</v>
      </c>
      <c r="AE101" s="83" t="s">
        <v>232</v>
      </c>
      <c r="AF101" s="83" t="s">
        <v>232</v>
      </c>
      <c r="AG101" s="83" t="s">
        <v>232</v>
      </c>
      <c r="AH101" s="83" t="s">
        <v>232</v>
      </c>
      <c r="AI101" s="83" t="s">
        <v>232</v>
      </c>
      <c r="AJ101" s="83" t="s">
        <v>232</v>
      </c>
      <c r="AK101" s="83" t="s">
        <v>232</v>
      </c>
      <c r="AL101" s="83" t="s">
        <v>232</v>
      </c>
      <c r="AM101" s="83"/>
      <c r="AN101" s="83"/>
      <c r="AO101" s="83" t="s">
        <v>232</v>
      </c>
      <c r="AP101" s="83" t="s">
        <v>232</v>
      </c>
      <c r="AQ101" s="83" t="s">
        <v>232</v>
      </c>
      <c r="AR101" s="83" t="s">
        <v>232</v>
      </c>
      <c r="AS101" s="36"/>
    </row>
    <row r="102" spans="1:45" ht="12.75">
      <c r="A102" s="85" t="s">
        <v>252</v>
      </c>
      <c r="B102" s="86"/>
      <c r="C102" s="86"/>
      <c r="D102" s="86"/>
      <c r="E102" s="86"/>
      <c r="F102" s="86"/>
      <c r="G102" s="83" t="s">
        <v>232</v>
      </c>
      <c r="H102" s="83" t="s">
        <v>232</v>
      </c>
      <c r="I102" s="83" t="s">
        <v>232</v>
      </c>
      <c r="J102" s="83"/>
      <c r="K102" s="83"/>
      <c r="L102" s="83">
        <v>627155</v>
      </c>
      <c r="M102" s="83"/>
      <c r="N102" s="83"/>
      <c r="O102" s="83" t="s">
        <v>232</v>
      </c>
      <c r="P102" s="83" t="s">
        <v>232</v>
      </c>
      <c r="Q102" s="83" t="s">
        <v>232</v>
      </c>
      <c r="R102" s="83" t="s">
        <v>232</v>
      </c>
      <c r="S102" s="83" t="s">
        <v>232</v>
      </c>
      <c r="T102" s="83" t="s">
        <v>232</v>
      </c>
      <c r="U102" s="83" t="s">
        <v>232</v>
      </c>
      <c r="V102" s="83" t="s">
        <v>232</v>
      </c>
      <c r="W102" s="83" t="s">
        <v>232</v>
      </c>
      <c r="X102" s="83" t="s">
        <v>232</v>
      </c>
      <c r="Y102" s="83" t="s">
        <v>232</v>
      </c>
      <c r="Z102" s="83" t="s">
        <v>232</v>
      </c>
      <c r="AA102" s="83" t="s">
        <v>232</v>
      </c>
      <c r="AB102" s="83" t="s">
        <v>232</v>
      </c>
      <c r="AC102" s="83" t="s">
        <v>232</v>
      </c>
      <c r="AD102" s="83" t="s">
        <v>232</v>
      </c>
      <c r="AE102" s="83" t="s">
        <v>232</v>
      </c>
      <c r="AF102" s="83" t="s">
        <v>232</v>
      </c>
      <c r="AG102" s="83" t="s">
        <v>232</v>
      </c>
      <c r="AH102" s="83" t="s">
        <v>232</v>
      </c>
      <c r="AI102" s="83" t="s">
        <v>232</v>
      </c>
      <c r="AJ102" s="83" t="s">
        <v>232</v>
      </c>
      <c r="AK102" s="83" t="s">
        <v>232</v>
      </c>
      <c r="AL102" s="83" t="s">
        <v>232</v>
      </c>
      <c r="AM102" s="83"/>
      <c r="AN102" s="83"/>
      <c r="AO102" s="83" t="s">
        <v>232</v>
      </c>
      <c r="AP102" s="83" t="s">
        <v>232</v>
      </c>
      <c r="AQ102" s="83" t="s">
        <v>232</v>
      </c>
      <c r="AR102" s="83" t="s">
        <v>232</v>
      </c>
      <c r="AS102" s="36"/>
    </row>
    <row r="103" spans="1:45" ht="12.75">
      <c r="A103" s="85" t="s">
        <v>253</v>
      </c>
      <c r="B103" s="86"/>
      <c r="C103" s="86"/>
      <c r="D103" s="86"/>
      <c r="E103" s="86"/>
      <c r="F103" s="86"/>
      <c r="G103" s="83" t="s">
        <v>232</v>
      </c>
      <c r="H103" s="83" t="s">
        <v>232</v>
      </c>
      <c r="I103" s="83" t="s">
        <v>232</v>
      </c>
      <c r="J103" s="83"/>
      <c r="K103" s="83"/>
      <c r="L103" s="83">
        <v>29530</v>
      </c>
      <c r="M103" s="83"/>
      <c r="N103" s="83"/>
      <c r="O103" s="83" t="s">
        <v>232</v>
      </c>
      <c r="P103" s="83" t="s">
        <v>232</v>
      </c>
      <c r="Q103" s="83" t="s">
        <v>232</v>
      </c>
      <c r="R103" s="83" t="s">
        <v>232</v>
      </c>
      <c r="S103" s="83" t="s">
        <v>232</v>
      </c>
      <c r="T103" s="83" t="s">
        <v>232</v>
      </c>
      <c r="U103" s="83" t="s">
        <v>232</v>
      </c>
      <c r="V103" s="83" t="s">
        <v>232</v>
      </c>
      <c r="W103" s="83" t="s">
        <v>232</v>
      </c>
      <c r="X103" s="83" t="s">
        <v>232</v>
      </c>
      <c r="Y103" s="83" t="s">
        <v>232</v>
      </c>
      <c r="Z103" s="83" t="s">
        <v>232</v>
      </c>
      <c r="AA103" s="83" t="s">
        <v>232</v>
      </c>
      <c r="AB103" s="83" t="s">
        <v>232</v>
      </c>
      <c r="AC103" s="83" t="s">
        <v>232</v>
      </c>
      <c r="AD103" s="83" t="s">
        <v>232</v>
      </c>
      <c r="AE103" s="83" t="s">
        <v>232</v>
      </c>
      <c r="AF103" s="83" t="s">
        <v>232</v>
      </c>
      <c r="AG103" s="83" t="s">
        <v>232</v>
      </c>
      <c r="AH103" s="83" t="s">
        <v>232</v>
      </c>
      <c r="AI103" s="83" t="s">
        <v>232</v>
      </c>
      <c r="AJ103" s="83" t="s">
        <v>232</v>
      </c>
      <c r="AK103" s="83" t="s">
        <v>232</v>
      </c>
      <c r="AL103" s="83" t="s">
        <v>232</v>
      </c>
      <c r="AM103" s="83"/>
      <c r="AN103" s="83"/>
      <c r="AO103" s="83" t="s">
        <v>232</v>
      </c>
      <c r="AP103" s="83" t="s">
        <v>232</v>
      </c>
      <c r="AQ103" s="83" t="s">
        <v>232</v>
      </c>
      <c r="AR103" s="83" t="s">
        <v>232</v>
      </c>
      <c r="AS103" s="36"/>
    </row>
    <row r="104" spans="1:45" ht="12.75">
      <c r="A104" s="85" t="s">
        <v>254</v>
      </c>
      <c r="B104" s="86"/>
      <c r="C104" s="86"/>
      <c r="D104" s="86"/>
      <c r="E104" s="86"/>
      <c r="F104" s="86"/>
      <c r="G104" s="83" t="s">
        <v>232</v>
      </c>
      <c r="H104" s="83" t="s">
        <v>232</v>
      </c>
      <c r="I104" s="83" t="s">
        <v>232</v>
      </c>
      <c r="J104" s="83"/>
      <c r="K104" s="83"/>
      <c r="L104" s="83">
        <v>299684</v>
      </c>
      <c r="M104" s="83"/>
      <c r="N104" s="83"/>
      <c r="O104" s="83" t="s">
        <v>232</v>
      </c>
      <c r="P104" s="83" t="s">
        <v>232</v>
      </c>
      <c r="Q104" s="83" t="s">
        <v>232</v>
      </c>
      <c r="R104" s="83" t="s">
        <v>232</v>
      </c>
      <c r="S104" s="83" t="s">
        <v>232</v>
      </c>
      <c r="T104" s="83" t="s">
        <v>232</v>
      </c>
      <c r="U104" s="83" t="s">
        <v>232</v>
      </c>
      <c r="V104" s="83" t="s">
        <v>232</v>
      </c>
      <c r="W104" s="83" t="s">
        <v>232</v>
      </c>
      <c r="X104" s="83" t="s">
        <v>232</v>
      </c>
      <c r="Y104" s="83" t="s">
        <v>232</v>
      </c>
      <c r="Z104" s="83" t="s">
        <v>232</v>
      </c>
      <c r="AA104" s="83" t="s">
        <v>232</v>
      </c>
      <c r="AB104" s="83" t="s">
        <v>232</v>
      </c>
      <c r="AC104" s="83" t="s">
        <v>232</v>
      </c>
      <c r="AD104" s="83" t="s">
        <v>232</v>
      </c>
      <c r="AE104" s="83" t="s">
        <v>232</v>
      </c>
      <c r="AF104" s="83" t="s">
        <v>232</v>
      </c>
      <c r="AG104" s="83" t="s">
        <v>232</v>
      </c>
      <c r="AH104" s="83" t="s">
        <v>232</v>
      </c>
      <c r="AI104" s="83" t="s">
        <v>232</v>
      </c>
      <c r="AJ104" s="83" t="s">
        <v>232</v>
      </c>
      <c r="AK104" s="83" t="s">
        <v>232</v>
      </c>
      <c r="AL104" s="83" t="s">
        <v>232</v>
      </c>
      <c r="AM104" s="83"/>
      <c r="AN104" s="83"/>
      <c r="AO104" s="83" t="s">
        <v>232</v>
      </c>
      <c r="AP104" s="83" t="s">
        <v>232</v>
      </c>
      <c r="AQ104" s="83" t="s">
        <v>232</v>
      </c>
      <c r="AR104" s="83" t="s">
        <v>232</v>
      </c>
      <c r="AS104" s="36"/>
    </row>
    <row r="105" spans="1:45" ht="12.75">
      <c r="A105" s="85" t="s">
        <v>255</v>
      </c>
      <c r="B105" s="86"/>
      <c r="C105" s="86"/>
      <c r="D105" s="86"/>
      <c r="E105" s="86"/>
      <c r="F105" s="86"/>
      <c r="G105" s="83" t="s">
        <v>232</v>
      </c>
      <c r="H105" s="83" t="s">
        <v>232</v>
      </c>
      <c r="I105" s="83" t="s">
        <v>232</v>
      </c>
      <c r="J105" s="83"/>
      <c r="K105" s="83"/>
      <c r="L105" s="83">
        <v>241377</v>
      </c>
      <c r="M105" s="83"/>
      <c r="N105" s="83"/>
      <c r="O105" s="83" t="s">
        <v>232</v>
      </c>
      <c r="P105" s="83" t="s">
        <v>232</v>
      </c>
      <c r="Q105" s="83" t="s">
        <v>232</v>
      </c>
      <c r="R105" s="83" t="s">
        <v>232</v>
      </c>
      <c r="S105" s="83" t="s">
        <v>232</v>
      </c>
      <c r="T105" s="83" t="s">
        <v>232</v>
      </c>
      <c r="U105" s="83" t="s">
        <v>232</v>
      </c>
      <c r="V105" s="83" t="s">
        <v>232</v>
      </c>
      <c r="W105" s="83" t="s">
        <v>232</v>
      </c>
      <c r="X105" s="83" t="s">
        <v>232</v>
      </c>
      <c r="Y105" s="83" t="s">
        <v>232</v>
      </c>
      <c r="Z105" s="83" t="s">
        <v>232</v>
      </c>
      <c r="AA105" s="83" t="s">
        <v>232</v>
      </c>
      <c r="AB105" s="83" t="s">
        <v>232</v>
      </c>
      <c r="AC105" s="83" t="s">
        <v>232</v>
      </c>
      <c r="AD105" s="83" t="s">
        <v>232</v>
      </c>
      <c r="AE105" s="83" t="s">
        <v>232</v>
      </c>
      <c r="AF105" s="83" t="s">
        <v>232</v>
      </c>
      <c r="AG105" s="83" t="s">
        <v>232</v>
      </c>
      <c r="AH105" s="83" t="s">
        <v>232</v>
      </c>
      <c r="AI105" s="83" t="s">
        <v>232</v>
      </c>
      <c r="AJ105" s="83" t="s">
        <v>232</v>
      </c>
      <c r="AK105" s="83" t="s">
        <v>232</v>
      </c>
      <c r="AL105" s="83" t="s">
        <v>232</v>
      </c>
      <c r="AM105" s="83"/>
      <c r="AN105" s="83"/>
      <c r="AO105" s="83" t="s">
        <v>232</v>
      </c>
      <c r="AP105" s="83" t="s">
        <v>232</v>
      </c>
      <c r="AQ105" s="83" t="s">
        <v>232</v>
      </c>
      <c r="AR105" s="83" t="s">
        <v>232</v>
      </c>
      <c r="AS105" s="36"/>
    </row>
    <row r="106" spans="1:45" ht="12.75">
      <c r="A106" s="85" t="s">
        <v>256</v>
      </c>
      <c r="B106" s="86"/>
      <c r="C106" s="86"/>
      <c r="D106" s="86"/>
      <c r="E106" s="86"/>
      <c r="F106" s="86"/>
      <c r="G106" s="83" t="s">
        <v>232</v>
      </c>
      <c r="H106" s="83" t="s">
        <v>232</v>
      </c>
      <c r="I106" s="83" t="s">
        <v>232</v>
      </c>
      <c r="J106" s="83"/>
      <c r="K106" s="83"/>
      <c r="L106" s="83">
        <v>130214</v>
      </c>
      <c r="M106" s="83"/>
      <c r="N106" s="83"/>
      <c r="O106" s="83" t="s">
        <v>232</v>
      </c>
      <c r="P106" s="83" t="s">
        <v>232</v>
      </c>
      <c r="Q106" s="83" t="s">
        <v>232</v>
      </c>
      <c r="R106" s="83" t="s">
        <v>232</v>
      </c>
      <c r="S106" s="83" t="s">
        <v>232</v>
      </c>
      <c r="T106" s="83" t="s">
        <v>232</v>
      </c>
      <c r="U106" s="83" t="s">
        <v>232</v>
      </c>
      <c r="V106" s="83" t="s">
        <v>232</v>
      </c>
      <c r="W106" s="83" t="s">
        <v>232</v>
      </c>
      <c r="X106" s="83" t="s">
        <v>232</v>
      </c>
      <c r="Y106" s="83" t="s">
        <v>232</v>
      </c>
      <c r="Z106" s="83" t="s">
        <v>232</v>
      </c>
      <c r="AA106" s="83" t="s">
        <v>232</v>
      </c>
      <c r="AB106" s="83" t="s">
        <v>232</v>
      </c>
      <c r="AC106" s="83" t="s">
        <v>232</v>
      </c>
      <c r="AD106" s="83" t="s">
        <v>232</v>
      </c>
      <c r="AE106" s="83" t="s">
        <v>232</v>
      </c>
      <c r="AF106" s="83" t="s">
        <v>232</v>
      </c>
      <c r="AG106" s="83" t="s">
        <v>232</v>
      </c>
      <c r="AH106" s="83" t="s">
        <v>232</v>
      </c>
      <c r="AI106" s="83" t="s">
        <v>232</v>
      </c>
      <c r="AJ106" s="83" t="s">
        <v>232</v>
      </c>
      <c r="AK106" s="83" t="s">
        <v>232</v>
      </c>
      <c r="AL106" s="83" t="s">
        <v>232</v>
      </c>
      <c r="AM106" s="83"/>
      <c r="AN106" s="83"/>
      <c r="AO106" s="83" t="s">
        <v>232</v>
      </c>
      <c r="AP106" s="83" t="s">
        <v>232</v>
      </c>
      <c r="AQ106" s="83" t="s">
        <v>232</v>
      </c>
      <c r="AR106" s="83" t="s">
        <v>232</v>
      </c>
      <c r="AS106" s="36"/>
    </row>
    <row r="107" spans="1:45" ht="12.75">
      <c r="A107" s="85" t="s">
        <v>266</v>
      </c>
      <c r="B107" s="86"/>
      <c r="C107" s="86"/>
      <c r="D107" s="86"/>
      <c r="E107" s="86"/>
      <c r="F107" s="86"/>
      <c r="G107" s="83" t="s">
        <v>232</v>
      </c>
      <c r="H107" s="83" t="s">
        <v>232</v>
      </c>
      <c r="I107" s="83" t="s">
        <v>232</v>
      </c>
      <c r="J107" s="83"/>
      <c r="K107" s="83"/>
      <c r="L107" s="83">
        <v>26547</v>
      </c>
      <c r="M107" s="83"/>
      <c r="N107" s="83"/>
      <c r="O107" s="83" t="s">
        <v>232</v>
      </c>
      <c r="P107" s="83" t="s">
        <v>232</v>
      </c>
      <c r="Q107" s="83" t="s">
        <v>232</v>
      </c>
      <c r="R107" s="83" t="s">
        <v>232</v>
      </c>
      <c r="S107" s="83" t="s">
        <v>232</v>
      </c>
      <c r="T107" s="83" t="s">
        <v>232</v>
      </c>
      <c r="U107" s="83" t="s">
        <v>232</v>
      </c>
      <c r="V107" s="83" t="s">
        <v>232</v>
      </c>
      <c r="W107" s="83" t="s">
        <v>232</v>
      </c>
      <c r="X107" s="83" t="s">
        <v>232</v>
      </c>
      <c r="Y107" s="83" t="s">
        <v>232</v>
      </c>
      <c r="Z107" s="83" t="s">
        <v>232</v>
      </c>
      <c r="AA107" s="83" t="s">
        <v>232</v>
      </c>
      <c r="AB107" s="83" t="s">
        <v>232</v>
      </c>
      <c r="AC107" s="83" t="s">
        <v>232</v>
      </c>
      <c r="AD107" s="83" t="s">
        <v>232</v>
      </c>
      <c r="AE107" s="83" t="s">
        <v>232</v>
      </c>
      <c r="AF107" s="83" t="s">
        <v>232</v>
      </c>
      <c r="AG107" s="83" t="s">
        <v>232</v>
      </c>
      <c r="AH107" s="83" t="s">
        <v>232</v>
      </c>
      <c r="AI107" s="83" t="s">
        <v>232</v>
      </c>
      <c r="AJ107" s="83" t="s">
        <v>232</v>
      </c>
      <c r="AK107" s="83" t="s">
        <v>232</v>
      </c>
      <c r="AL107" s="83" t="s">
        <v>232</v>
      </c>
      <c r="AM107" s="83"/>
      <c r="AN107" s="83"/>
      <c r="AO107" s="83" t="s">
        <v>232</v>
      </c>
      <c r="AP107" s="83" t="s">
        <v>232</v>
      </c>
      <c r="AQ107" s="83" t="s">
        <v>232</v>
      </c>
      <c r="AR107" s="83" t="s">
        <v>232</v>
      </c>
      <c r="AS107" s="36"/>
    </row>
    <row r="108" spans="1:45" ht="12.75">
      <c r="A108" s="87" t="s">
        <v>250</v>
      </c>
      <c r="B108" s="88"/>
      <c r="C108" s="88"/>
      <c r="D108" s="88"/>
      <c r="E108" s="88"/>
      <c r="F108" s="88"/>
      <c r="G108" s="84" t="s">
        <v>232</v>
      </c>
      <c r="H108" s="84" t="s">
        <v>232</v>
      </c>
      <c r="I108" s="84" t="s">
        <v>232</v>
      </c>
      <c r="J108" s="84"/>
      <c r="K108" s="84"/>
      <c r="L108" s="84">
        <v>1353918</v>
      </c>
      <c r="M108" s="84"/>
      <c r="N108" s="84"/>
      <c r="O108" s="84" t="s">
        <v>232</v>
      </c>
      <c r="P108" s="84" t="s">
        <v>232</v>
      </c>
      <c r="Q108" s="84" t="s">
        <v>232</v>
      </c>
      <c r="R108" s="84" t="s">
        <v>232</v>
      </c>
      <c r="S108" s="84" t="s">
        <v>232</v>
      </c>
      <c r="T108" s="84" t="s">
        <v>232</v>
      </c>
      <c r="U108" s="84" t="s">
        <v>232</v>
      </c>
      <c r="V108" s="84" t="s">
        <v>232</v>
      </c>
      <c r="W108" s="84" t="s">
        <v>232</v>
      </c>
      <c r="X108" s="84" t="s">
        <v>232</v>
      </c>
      <c r="Y108" s="84" t="s">
        <v>232</v>
      </c>
      <c r="Z108" s="84" t="s">
        <v>232</v>
      </c>
      <c r="AA108" s="84" t="s">
        <v>232</v>
      </c>
      <c r="AB108" s="84" t="s">
        <v>232</v>
      </c>
      <c r="AC108" s="84" t="s">
        <v>232</v>
      </c>
      <c r="AD108" s="84" t="s">
        <v>232</v>
      </c>
      <c r="AE108" s="84" t="s">
        <v>232</v>
      </c>
      <c r="AF108" s="84" t="s">
        <v>232</v>
      </c>
      <c r="AG108" s="84" t="s">
        <v>232</v>
      </c>
      <c r="AH108" s="84" t="s">
        <v>232</v>
      </c>
      <c r="AI108" s="84" t="s">
        <v>232</v>
      </c>
      <c r="AJ108" s="84" t="s">
        <v>232</v>
      </c>
      <c r="AK108" s="84" t="s">
        <v>232</v>
      </c>
      <c r="AL108" s="84" t="s">
        <v>232</v>
      </c>
      <c r="AM108" s="84"/>
      <c r="AN108" s="84"/>
      <c r="AO108" s="84" t="s">
        <v>232</v>
      </c>
      <c r="AP108" s="84" t="s">
        <v>232</v>
      </c>
      <c r="AQ108" s="84" t="s">
        <v>232</v>
      </c>
      <c r="AR108" s="84" t="s">
        <v>232</v>
      </c>
      <c r="AS108" s="36"/>
    </row>
    <row r="109" spans="1:45" ht="12.75">
      <c r="A109" s="85" t="s">
        <v>265</v>
      </c>
      <c r="B109" s="86"/>
      <c r="C109" s="86"/>
      <c r="D109" s="86"/>
      <c r="E109" s="86"/>
      <c r="F109" s="86"/>
      <c r="G109" s="83" t="s">
        <v>232</v>
      </c>
      <c r="H109" s="83" t="s">
        <v>232</v>
      </c>
      <c r="I109" s="83" t="s">
        <v>232</v>
      </c>
      <c r="J109" s="83"/>
      <c r="K109" s="83"/>
      <c r="L109" s="83">
        <v>13539</v>
      </c>
      <c r="M109" s="83"/>
      <c r="N109" s="83"/>
      <c r="O109" s="83" t="s">
        <v>232</v>
      </c>
      <c r="P109" s="83" t="s">
        <v>232</v>
      </c>
      <c r="Q109" s="83" t="s">
        <v>232</v>
      </c>
      <c r="R109" s="83" t="s">
        <v>232</v>
      </c>
      <c r="S109" s="83" t="s">
        <v>232</v>
      </c>
      <c r="T109" s="83" t="s">
        <v>232</v>
      </c>
      <c r="U109" s="83" t="s">
        <v>232</v>
      </c>
      <c r="V109" s="83" t="s">
        <v>232</v>
      </c>
      <c r="W109" s="83" t="s">
        <v>232</v>
      </c>
      <c r="X109" s="83" t="s">
        <v>232</v>
      </c>
      <c r="Y109" s="83" t="s">
        <v>232</v>
      </c>
      <c r="Z109" s="83" t="s">
        <v>232</v>
      </c>
      <c r="AA109" s="83" t="s">
        <v>232</v>
      </c>
      <c r="AB109" s="83" t="s">
        <v>232</v>
      </c>
      <c r="AC109" s="83" t="s">
        <v>232</v>
      </c>
      <c r="AD109" s="83" t="s">
        <v>232</v>
      </c>
      <c r="AE109" s="83" t="s">
        <v>232</v>
      </c>
      <c r="AF109" s="83" t="s">
        <v>232</v>
      </c>
      <c r="AG109" s="83" t="s">
        <v>232</v>
      </c>
      <c r="AH109" s="83" t="s">
        <v>232</v>
      </c>
      <c r="AI109" s="83" t="s">
        <v>232</v>
      </c>
      <c r="AJ109" s="83" t="s">
        <v>232</v>
      </c>
      <c r="AK109" s="83" t="s">
        <v>232</v>
      </c>
      <c r="AL109" s="83" t="s">
        <v>232</v>
      </c>
      <c r="AM109" s="83"/>
      <c r="AN109" s="83"/>
      <c r="AO109" s="83" t="s">
        <v>232</v>
      </c>
      <c r="AP109" s="83" t="s">
        <v>232</v>
      </c>
      <c r="AQ109" s="83" t="s">
        <v>232</v>
      </c>
      <c r="AR109" s="83" t="s">
        <v>232</v>
      </c>
      <c r="AS109" s="36"/>
    </row>
    <row r="110" spans="1:45" ht="12.75">
      <c r="A110" s="87" t="s">
        <v>250</v>
      </c>
      <c r="B110" s="88"/>
      <c r="C110" s="88"/>
      <c r="D110" s="88"/>
      <c r="E110" s="88"/>
      <c r="F110" s="88"/>
      <c r="G110" s="84" t="s">
        <v>232</v>
      </c>
      <c r="H110" s="84" t="s">
        <v>232</v>
      </c>
      <c r="I110" s="84" t="s">
        <v>232</v>
      </c>
      <c r="J110" s="84"/>
      <c r="K110" s="84"/>
      <c r="L110" s="84">
        <v>1367457</v>
      </c>
      <c r="M110" s="84"/>
      <c r="N110" s="84"/>
      <c r="O110" s="84" t="s">
        <v>232</v>
      </c>
      <c r="P110" s="84" t="s">
        <v>232</v>
      </c>
      <c r="Q110" s="84" t="s">
        <v>232</v>
      </c>
      <c r="R110" s="84" t="s">
        <v>232</v>
      </c>
      <c r="S110" s="84" t="s">
        <v>232</v>
      </c>
      <c r="T110" s="84" t="s">
        <v>232</v>
      </c>
      <c r="U110" s="84" t="s">
        <v>232</v>
      </c>
      <c r="V110" s="84" t="s">
        <v>232</v>
      </c>
      <c r="W110" s="84" t="s">
        <v>232</v>
      </c>
      <c r="X110" s="84" t="s">
        <v>232</v>
      </c>
      <c r="Y110" s="84" t="s">
        <v>232</v>
      </c>
      <c r="Z110" s="84" t="s">
        <v>232</v>
      </c>
      <c r="AA110" s="84" t="s">
        <v>232</v>
      </c>
      <c r="AB110" s="84" t="s">
        <v>232</v>
      </c>
      <c r="AC110" s="84" t="s">
        <v>232</v>
      </c>
      <c r="AD110" s="84" t="s">
        <v>232</v>
      </c>
      <c r="AE110" s="84" t="s">
        <v>232</v>
      </c>
      <c r="AF110" s="84" t="s">
        <v>232</v>
      </c>
      <c r="AG110" s="84" t="s">
        <v>232</v>
      </c>
      <c r="AH110" s="84" t="s">
        <v>232</v>
      </c>
      <c r="AI110" s="84" t="s">
        <v>232</v>
      </c>
      <c r="AJ110" s="84" t="s">
        <v>232</v>
      </c>
      <c r="AK110" s="84" t="s">
        <v>232</v>
      </c>
      <c r="AL110" s="84" t="s">
        <v>232</v>
      </c>
      <c r="AM110" s="84"/>
      <c r="AN110" s="84"/>
      <c r="AO110" s="84" t="s">
        <v>232</v>
      </c>
      <c r="AP110" s="84" t="s">
        <v>232</v>
      </c>
      <c r="AQ110" s="84" t="s">
        <v>232</v>
      </c>
      <c r="AR110" s="84" t="s">
        <v>232</v>
      </c>
      <c r="AS110" s="36"/>
    </row>
    <row r="111" spans="1:45" ht="12.75">
      <c r="A111" s="85" t="s">
        <v>259</v>
      </c>
      <c r="B111" s="86"/>
      <c r="C111" s="86"/>
      <c r="D111" s="86"/>
      <c r="E111" s="86"/>
      <c r="F111" s="86"/>
      <c r="G111" s="83" t="s">
        <v>232</v>
      </c>
      <c r="H111" s="83" t="s">
        <v>232</v>
      </c>
      <c r="I111" s="83" t="s">
        <v>232</v>
      </c>
      <c r="J111" s="83"/>
      <c r="K111" s="83"/>
      <c r="L111" s="83">
        <v>246142</v>
      </c>
      <c r="M111" s="83"/>
      <c r="N111" s="83"/>
      <c r="O111" s="83" t="s">
        <v>232</v>
      </c>
      <c r="P111" s="83" t="s">
        <v>232</v>
      </c>
      <c r="Q111" s="83" t="s">
        <v>232</v>
      </c>
      <c r="R111" s="83" t="s">
        <v>232</v>
      </c>
      <c r="S111" s="83" t="s">
        <v>232</v>
      </c>
      <c r="T111" s="83" t="s">
        <v>232</v>
      </c>
      <c r="U111" s="83" t="s">
        <v>232</v>
      </c>
      <c r="V111" s="83" t="s">
        <v>232</v>
      </c>
      <c r="W111" s="83" t="s">
        <v>232</v>
      </c>
      <c r="X111" s="83" t="s">
        <v>232</v>
      </c>
      <c r="Y111" s="83" t="s">
        <v>232</v>
      </c>
      <c r="Z111" s="83" t="s">
        <v>232</v>
      </c>
      <c r="AA111" s="83" t="s">
        <v>232</v>
      </c>
      <c r="AB111" s="83" t="s">
        <v>232</v>
      </c>
      <c r="AC111" s="83" t="s">
        <v>232</v>
      </c>
      <c r="AD111" s="83" t="s">
        <v>232</v>
      </c>
      <c r="AE111" s="83" t="s">
        <v>232</v>
      </c>
      <c r="AF111" s="83" t="s">
        <v>232</v>
      </c>
      <c r="AG111" s="83" t="s">
        <v>232</v>
      </c>
      <c r="AH111" s="83" t="s">
        <v>232</v>
      </c>
      <c r="AI111" s="83" t="s">
        <v>232</v>
      </c>
      <c r="AJ111" s="83" t="s">
        <v>232</v>
      </c>
      <c r="AK111" s="83" t="s">
        <v>232</v>
      </c>
      <c r="AL111" s="83" t="s">
        <v>232</v>
      </c>
      <c r="AM111" s="83"/>
      <c r="AN111" s="83"/>
      <c r="AO111" s="83" t="s">
        <v>232</v>
      </c>
      <c r="AP111" s="83" t="s">
        <v>232</v>
      </c>
      <c r="AQ111" s="83" t="s">
        <v>232</v>
      </c>
      <c r="AR111" s="83" t="s">
        <v>232</v>
      </c>
      <c r="AS111" s="36"/>
    </row>
    <row r="112" spans="1:45" ht="12.75">
      <c r="A112" s="87" t="s">
        <v>260</v>
      </c>
      <c r="B112" s="88"/>
      <c r="C112" s="88"/>
      <c r="D112" s="88"/>
      <c r="E112" s="88"/>
      <c r="F112" s="88"/>
      <c r="G112" s="84" t="s">
        <v>232</v>
      </c>
      <c r="H112" s="84" t="s">
        <v>232</v>
      </c>
      <c r="I112" s="84" t="s">
        <v>232</v>
      </c>
      <c r="J112" s="84"/>
      <c r="K112" s="84"/>
      <c r="L112" s="84">
        <v>1613599</v>
      </c>
      <c r="M112" s="84"/>
      <c r="N112" s="84"/>
      <c r="O112" s="84" t="s">
        <v>232</v>
      </c>
      <c r="P112" s="84" t="s">
        <v>232</v>
      </c>
      <c r="Q112" s="84" t="s">
        <v>232</v>
      </c>
      <c r="R112" s="84" t="s">
        <v>232</v>
      </c>
      <c r="S112" s="84" t="s">
        <v>232</v>
      </c>
      <c r="T112" s="84" t="s">
        <v>232</v>
      </c>
      <c r="U112" s="84" t="s">
        <v>232</v>
      </c>
      <c r="V112" s="84" t="s">
        <v>232</v>
      </c>
      <c r="W112" s="84" t="s">
        <v>232</v>
      </c>
      <c r="X112" s="84" t="s">
        <v>232</v>
      </c>
      <c r="Y112" s="84" t="s">
        <v>232</v>
      </c>
      <c r="Z112" s="84" t="s">
        <v>232</v>
      </c>
      <c r="AA112" s="84" t="s">
        <v>232</v>
      </c>
      <c r="AB112" s="84" t="s">
        <v>232</v>
      </c>
      <c r="AC112" s="84" t="s">
        <v>232</v>
      </c>
      <c r="AD112" s="84" t="s">
        <v>232</v>
      </c>
      <c r="AE112" s="84" t="s">
        <v>232</v>
      </c>
      <c r="AF112" s="84" t="s">
        <v>232</v>
      </c>
      <c r="AG112" s="84" t="s">
        <v>232</v>
      </c>
      <c r="AH112" s="84" t="s">
        <v>232</v>
      </c>
      <c r="AI112" s="84" t="s">
        <v>232</v>
      </c>
      <c r="AJ112" s="84" t="s">
        <v>232</v>
      </c>
      <c r="AK112" s="84" t="s">
        <v>232</v>
      </c>
      <c r="AL112" s="84" t="s">
        <v>232</v>
      </c>
      <c r="AM112" s="84"/>
      <c r="AN112" s="84"/>
      <c r="AO112" s="84" t="s">
        <v>232</v>
      </c>
      <c r="AP112" s="84" t="s">
        <v>232</v>
      </c>
      <c r="AQ112" s="84" t="s">
        <v>232</v>
      </c>
      <c r="AR112" s="84" t="s">
        <v>232</v>
      </c>
      <c r="AS112" s="36"/>
    </row>
    <row r="113" spans="15:47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40"/>
      <c r="AT113" s="40"/>
      <c r="AU113" s="40"/>
    </row>
    <row r="114" spans="1:45" ht="12.75">
      <c r="A114" s="21" t="s">
        <v>48</v>
      </c>
      <c r="D114" s="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6"/>
    </row>
    <row r="115" spans="1:45" ht="12.75">
      <c r="A115" s="22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6"/>
    </row>
    <row r="116" spans="1:45" ht="12.75">
      <c r="A116" s="21" t="s">
        <v>49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6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6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6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6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6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6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6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6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6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6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6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6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6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6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6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6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6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6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6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6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6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6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6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6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6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6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6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6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6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6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6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6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6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6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6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6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6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6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6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6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6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6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6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6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6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6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6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6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6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6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6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6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6"/>
    </row>
    <row r="537" spans="15:45" ht="12.75">
      <c r="O537"/>
      <c r="P537"/>
      <c r="Q537"/>
      <c r="AS537" s="36"/>
    </row>
    <row r="538" spans="15:17" ht="12.75">
      <c r="O538"/>
      <c r="P538"/>
      <c r="Q538"/>
    </row>
    <row r="539" spans="15:17" ht="12.75">
      <c r="O539"/>
      <c r="P539"/>
      <c r="Q539"/>
    </row>
    <row r="540" spans="15:17" ht="12.75">
      <c r="O540"/>
      <c r="P540"/>
      <c r="Q540"/>
    </row>
  </sheetData>
  <sheetProtection/>
  <mergeCells count="48">
    <mergeCell ref="A12:N12"/>
    <mergeCell ref="A14:N14"/>
    <mergeCell ref="K17:L17"/>
    <mergeCell ref="K21:L21"/>
    <mergeCell ref="D25:D26"/>
    <mergeCell ref="G25:G26"/>
    <mergeCell ref="L25:L26"/>
    <mergeCell ref="D24:F24"/>
    <mergeCell ref="C24:C26"/>
    <mergeCell ref="J24:K24"/>
    <mergeCell ref="L24:N24"/>
    <mergeCell ref="G24:I24"/>
    <mergeCell ref="K20:L20"/>
    <mergeCell ref="K16:L16"/>
    <mergeCell ref="A8:N8"/>
    <mergeCell ref="A11:N11"/>
    <mergeCell ref="A13:N13"/>
    <mergeCell ref="A24:A26"/>
    <mergeCell ref="B24:B26"/>
    <mergeCell ref="A9:N9"/>
    <mergeCell ref="A28:AR28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9:F109"/>
    <mergeCell ref="A110:F110"/>
    <mergeCell ref="A111:F111"/>
    <mergeCell ref="A112:F112"/>
    <mergeCell ref="A103:F103"/>
    <mergeCell ref="A104:F104"/>
    <mergeCell ref="A105:F105"/>
    <mergeCell ref="A106:F106"/>
    <mergeCell ref="A107:F107"/>
    <mergeCell ref="A108:F108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40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104" t="s">
        <v>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100" t="s">
        <v>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105" t="s">
        <v>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99" t="s">
        <v>47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106" t="s">
        <v>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8" t="s">
        <v>43</v>
      </c>
      <c r="L16" s="98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7">
        <f>297536/1000</f>
        <v>297.536</v>
      </c>
      <c r="L17" s="97"/>
      <c r="M17" s="42" t="s">
        <v>9</v>
      </c>
      <c r="N17" s="43">
        <f>1613599/1000</f>
        <v>1613.599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0</v>
      </c>
      <c r="M19" s="42" t="s">
        <v>9</v>
      </c>
      <c r="N19" s="4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7">
        <v>2179.81</v>
      </c>
      <c r="L20" s="97"/>
      <c r="M20" s="19" t="s">
        <v>10</v>
      </c>
      <c r="N20" s="43">
        <v>2179.81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7">
        <f>19371/1000</f>
        <v>19.371</v>
      </c>
      <c r="L21" s="97"/>
      <c r="M21" s="19" t="s">
        <v>9</v>
      </c>
      <c r="N21" s="43">
        <f>299684/1000</f>
        <v>299.684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101" t="s">
        <v>4</v>
      </c>
      <c r="B24" s="101" t="s">
        <v>13</v>
      </c>
      <c r="C24" s="101" t="s">
        <v>16</v>
      </c>
      <c r="D24" s="94" t="s">
        <v>14</v>
      </c>
      <c r="E24" s="95"/>
      <c r="F24" s="96"/>
      <c r="G24" s="94" t="s">
        <v>15</v>
      </c>
      <c r="H24" s="95"/>
      <c r="I24" s="96"/>
      <c r="J24" s="110" t="s">
        <v>5</v>
      </c>
      <c r="K24" s="111"/>
      <c r="L24" s="93" t="s">
        <v>22</v>
      </c>
      <c r="M24" s="93"/>
      <c r="N24" s="93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102"/>
      <c r="B25" s="102"/>
      <c r="C25" s="102"/>
      <c r="D25" s="107" t="s">
        <v>12</v>
      </c>
      <c r="E25" s="23" t="s">
        <v>20</v>
      </c>
      <c r="F25" s="23" t="s">
        <v>17</v>
      </c>
      <c r="G25" s="10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3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103"/>
      <c r="B26" s="103"/>
      <c r="C26" s="103"/>
      <c r="D26" s="108"/>
      <c r="E26" s="17" t="s">
        <v>19</v>
      </c>
      <c r="F26" s="23" t="s">
        <v>18</v>
      </c>
      <c r="G26" s="108"/>
      <c r="H26" s="17" t="s">
        <v>19</v>
      </c>
      <c r="I26" s="23" t="s">
        <v>18</v>
      </c>
      <c r="J26" s="17" t="s">
        <v>19</v>
      </c>
      <c r="K26" s="23" t="s">
        <v>18</v>
      </c>
      <c r="L26" s="109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45">
        <v>1</v>
      </c>
      <c r="B27" s="45">
        <v>2</v>
      </c>
      <c r="C27" s="45">
        <v>3</v>
      </c>
      <c r="D27" s="45">
        <v>4</v>
      </c>
      <c r="E27" s="45">
        <v>5</v>
      </c>
      <c r="F27" s="45">
        <v>6</v>
      </c>
      <c r="G27" s="46">
        <v>7</v>
      </c>
      <c r="H27" s="46">
        <v>8</v>
      </c>
      <c r="I27" s="46">
        <v>9</v>
      </c>
      <c r="J27" s="46">
        <v>10</v>
      </c>
      <c r="K27" s="46">
        <v>11</v>
      </c>
      <c r="L27" s="46">
        <v>12</v>
      </c>
      <c r="M27" s="46">
        <v>13</v>
      </c>
      <c r="N27" s="46">
        <v>14</v>
      </c>
      <c r="O27" s="47"/>
      <c r="P27" s="45"/>
      <c r="Q27" s="47"/>
      <c r="R27" s="47"/>
      <c r="S27" s="47"/>
      <c r="T27" s="45"/>
      <c r="U27" s="45"/>
      <c r="V27" s="47"/>
      <c r="W27" s="47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8"/>
      <c r="AJ27" s="48"/>
      <c r="AK27" s="48"/>
      <c r="AL27" s="48"/>
      <c r="AM27" s="45"/>
      <c r="AN27" s="48"/>
      <c r="AO27" s="49"/>
      <c r="AP27" s="49"/>
      <c r="AQ27" s="49"/>
      <c r="AR27" s="49"/>
      <c r="AS27" s="39"/>
      <c r="AT27" s="39"/>
      <c r="AU27" s="39"/>
    </row>
    <row r="28" spans="1:45" ht="21" customHeight="1">
      <c r="A28" s="89" t="s">
        <v>50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36"/>
    </row>
    <row r="29" spans="1:45" ht="180">
      <c r="A29" s="50" t="s">
        <v>51</v>
      </c>
      <c r="B29" s="51" t="s">
        <v>52</v>
      </c>
      <c r="C29" s="52">
        <v>5.83</v>
      </c>
      <c r="D29" s="53">
        <v>25347.51</v>
      </c>
      <c r="E29" s="53" t="s">
        <v>53</v>
      </c>
      <c r="F29" s="53" t="s">
        <v>54</v>
      </c>
      <c r="G29" s="53">
        <v>147776</v>
      </c>
      <c r="H29" s="53" t="s">
        <v>55</v>
      </c>
      <c r="I29" s="53" t="s">
        <v>56</v>
      </c>
      <c r="J29" s="53" t="s">
        <v>57</v>
      </c>
      <c r="K29" s="54" t="s">
        <v>58</v>
      </c>
      <c r="L29" s="53">
        <v>536540</v>
      </c>
      <c r="M29" s="53" t="s">
        <v>59</v>
      </c>
      <c r="N29" s="53" t="s">
        <v>60</v>
      </c>
      <c r="O29" s="55">
        <f>8426+26</f>
        <v>8452</v>
      </c>
      <c r="P29" s="56" t="s">
        <v>61</v>
      </c>
      <c r="Q29" s="55">
        <f>130603+402</f>
        <v>131005</v>
      </c>
      <c r="R29" s="55">
        <v>147776</v>
      </c>
      <c r="S29" s="55">
        <v>536540</v>
      </c>
      <c r="T29" s="56"/>
      <c r="U29" s="56"/>
      <c r="V29" s="55"/>
      <c r="W29" s="55"/>
      <c r="X29" s="56">
        <v>690766</v>
      </c>
      <c r="Y29" s="56"/>
      <c r="Z29" s="56"/>
      <c r="AA29" s="56"/>
      <c r="AB29" s="56"/>
      <c r="AC29" s="56"/>
      <c r="AD29" s="56"/>
      <c r="AE29" s="57">
        <v>130603</v>
      </c>
      <c r="AF29" s="57">
        <v>6459</v>
      </c>
      <c r="AG29" s="57">
        <v>402</v>
      </c>
      <c r="AH29" s="57">
        <v>399478</v>
      </c>
      <c r="AI29" s="55">
        <v>8426</v>
      </c>
      <c r="AJ29" s="55">
        <v>1361</v>
      </c>
      <c r="AK29" s="55">
        <v>26</v>
      </c>
      <c r="AL29" s="55">
        <v>137989</v>
      </c>
      <c r="AM29" s="55">
        <v>536540</v>
      </c>
      <c r="AN29" s="55">
        <v>147776</v>
      </c>
      <c r="AO29" s="58">
        <v>15.5</v>
      </c>
      <c r="AP29" s="58">
        <v>4.746</v>
      </c>
      <c r="AQ29" s="58">
        <v>15.471</v>
      </c>
      <c r="AR29" s="58">
        <v>2.895</v>
      </c>
      <c r="AS29" s="36"/>
    </row>
    <row r="30" spans="1:45" ht="38.25">
      <c r="A30" s="59" t="s">
        <v>23</v>
      </c>
      <c r="B30" s="60" t="s">
        <v>62</v>
      </c>
      <c r="C30" s="61" t="s">
        <v>63</v>
      </c>
      <c r="D30" s="62"/>
      <c r="E30" s="62"/>
      <c r="F30" s="62"/>
      <c r="G30" s="62">
        <v>7987</v>
      </c>
      <c r="H30" s="62"/>
      <c r="I30" s="62"/>
      <c r="J30" s="62" t="s">
        <v>63</v>
      </c>
      <c r="K30" s="63"/>
      <c r="L30" s="62">
        <v>105230</v>
      </c>
      <c r="M30" s="62"/>
      <c r="N30" s="62"/>
      <c r="O30" s="64"/>
      <c r="P30" s="65"/>
      <c r="Q30" s="64"/>
      <c r="R30" s="64"/>
      <c r="S30" s="64"/>
      <c r="T30" s="65" t="s">
        <v>62</v>
      </c>
      <c r="U30" s="65"/>
      <c r="V30" s="64">
        <v>105230</v>
      </c>
      <c r="W30" s="64"/>
      <c r="X30" s="65"/>
      <c r="Y30" s="65">
        <v>7987</v>
      </c>
      <c r="Z30" s="65"/>
      <c r="AA30" s="65" t="s">
        <v>63</v>
      </c>
      <c r="AB30" s="65"/>
      <c r="AC30" s="65" t="s">
        <v>64</v>
      </c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6"/>
    </row>
    <row r="31" spans="1:45" ht="38.25">
      <c r="A31" s="59" t="s">
        <v>23</v>
      </c>
      <c r="B31" s="60" t="s">
        <v>65</v>
      </c>
      <c r="C31" s="61" t="s">
        <v>66</v>
      </c>
      <c r="D31" s="62"/>
      <c r="E31" s="62"/>
      <c r="F31" s="62"/>
      <c r="G31" s="62">
        <v>3951</v>
      </c>
      <c r="H31" s="62"/>
      <c r="I31" s="62"/>
      <c r="J31" s="62" t="s">
        <v>66</v>
      </c>
      <c r="K31" s="63"/>
      <c r="L31" s="62">
        <v>48996</v>
      </c>
      <c r="M31" s="62"/>
      <c r="N31" s="62"/>
      <c r="O31" s="64"/>
      <c r="P31" s="65"/>
      <c r="Q31" s="64"/>
      <c r="R31" s="64"/>
      <c r="S31" s="64"/>
      <c r="T31" s="65"/>
      <c r="U31" s="65" t="s">
        <v>65</v>
      </c>
      <c r="V31" s="64"/>
      <c r="W31" s="64">
        <v>48996</v>
      </c>
      <c r="X31" s="65"/>
      <c r="Y31" s="65"/>
      <c r="Z31" s="65">
        <v>3951</v>
      </c>
      <c r="AA31" s="65"/>
      <c r="AB31" s="65" t="s">
        <v>66</v>
      </c>
      <c r="AC31" s="65"/>
      <c r="AD31" s="65" t="s">
        <v>64</v>
      </c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6"/>
    </row>
    <row r="32" spans="1:45" ht="12.75">
      <c r="A32" s="59" t="s">
        <v>23</v>
      </c>
      <c r="B32" s="60" t="s">
        <v>67</v>
      </c>
      <c r="C32" s="61" t="s">
        <v>23</v>
      </c>
      <c r="D32" s="62"/>
      <c r="E32" s="62"/>
      <c r="F32" s="62"/>
      <c r="G32" s="62">
        <v>159714</v>
      </c>
      <c r="H32" s="62"/>
      <c r="I32" s="62"/>
      <c r="J32" s="62"/>
      <c r="K32" s="63"/>
      <c r="L32" s="62">
        <v>690766</v>
      </c>
      <c r="M32" s="62"/>
      <c r="N32" s="62"/>
      <c r="O32" s="64"/>
      <c r="P32" s="65"/>
      <c r="Q32" s="64"/>
      <c r="R32" s="64"/>
      <c r="S32" s="64"/>
      <c r="T32" s="65" t="s">
        <v>67</v>
      </c>
      <c r="U32" s="65"/>
      <c r="V32" s="64">
        <v>690766</v>
      </c>
      <c r="W32" s="64"/>
      <c r="X32" s="65"/>
      <c r="Y32" s="65">
        <v>159714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6"/>
    </row>
    <row r="33" spans="1:45" ht="192">
      <c r="A33" s="50" t="s">
        <v>68</v>
      </c>
      <c r="B33" s="51" t="s">
        <v>69</v>
      </c>
      <c r="C33" s="52">
        <v>74.76</v>
      </c>
      <c r="D33" s="53">
        <v>131.84</v>
      </c>
      <c r="E33" s="53" t="s">
        <v>70</v>
      </c>
      <c r="F33" s="53">
        <v>0.54</v>
      </c>
      <c r="G33" s="53">
        <v>9856</v>
      </c>
      <c r="H33" s="53" t="s">
        <v>71</v>
      </c>
      <c r="I33" s="53">
        <v>40</v>
      </c>
      <c r="J33" s="53" t="s">
        <v>72</v>
      </c>
      <c r="K33" s="54">
        <v>3.279</v>
      </c>
      <c r="L33" s="53">
        <v>47512</v>
      </c>
      <c r="M33" s="53" t="s">
        <v>73</v>
      </c>
      <c r="N33" s="53">
        <v>131</v>
      </c>
      <c r="O33" s="55">
        <f>1184+0</f>
        <v>1184</v>
      </c>
      <c r="P33" s="56" t="s">
        <v>61</v>
      </c>
      <c r="Q33" s="55">
        <f>18352+0</f>
        <v>18352</v>
      </c>
      <c r="R33" s="55">
        <v>9856</v>
      </c>
      <c r="S33" s="55">
        <v>47512</v>
      </c>
      <c r="T33" s="56"/>
      <c r="U33" s="56"/>
      <c r="V33" s="55"/>
      <c r="W33" s="55"/>
      <c r="X33" s="56">
        <v>69117</v>
      </c>
      <c r="Y33" s="56"/>
      <c r="Z33" s="56"/>
      <c r="AA33" s="56"/>
      <c r="AB33" s="56"/>
      <c r="AC33" s="56"/>
      <c r="AD33" s="56"/>
      <c r="AE33" s="57">
        <v>18352</v>
      </c>
      <c r="AF33" s="57">
        <v>131</v>
      </c>
      <c r="AG33" s="57"/>
      <c r="AH33" s="57">
        <v>29029</v>
      </c>
      <c r="AI33" s="55">
        <v>1184</v>
      </c>
      <c r="AJ33" s="55">
        <v>40</v>
      </c>
      <c r="AK33" s="55"/>
      <c r="AL33" s="55">
        <v>8632</v>
      </c>
      <c r="AM33" s="55">
        <v>47512</v>
      </c>
      <c r="AN33" s="55">
        <v>9856</v>
      </c>
      <c r="AO33" s="58">
        <v>15.5</v>
      </c>
      <c r="AP33" s="58">
        <v>3.279</v>
      </c>
      <c r="AQ33" s="58" t="s">
        <v>23</v>
      </c>
      <c r="AR33" s="58">
        <v>3.363</v>
      </c>
      <c r="AS33" s="36"/>
    </row>
    <row r="34" spans="1:45" ht="38.25">
      <c r="A34" s="59" t="s">
        <v>23</v>
      </c>
      <c r="B34" s="60" t="s">
        <v>74</v>
      </c>
      <c r="C34" s="61" t="s">
        <v>63</v>
      </c>
      <c r="D34" s="62"/>
      <c r="E34" s="62"/>
      <c r="F34" s="62"/>
      <c r="G34" s="62">
        <v>1119</v>
      </c>
      <c r="H34" s="62"/>
      <c r="I34" s="62"/>
      <c r="J34" s="62" t="s">
        <v>63</v>
      </c>
      <c r="K34" s="63"/>
      <c r="L34" s="62">
        <v>14741</v>
      </c>
      <c r="M34" s="62"/>
      <c r="N34" s="62"/>
      <c r="O34" s="64"/>
      <c r="P34" s="65"/>
      <c r="Q34" s="64"/>
      <c r="R34" s="64"/>
      <c r="S34" s="64"/>
      <c r="T34" s="65" t="s">
        <v>74</v>
      </c>
      <c r="U34" s="65"/>
      <c r="V34" s="64">
        <v>14741</v>
      </c>
      <c r="W34" s="64"/>
      <c r="X34" s="65"/>
      <c r="Y34" s="65">
        <v>1119</v>
      </c>
      <c r="Z34" s="65"/>
      <c r="AA34" s="65" t="s">
        <v>63</v>
      </c>
      <c r="AB34" s="65"/>
      <c r="AC34" s="65" t="s">
        <v>64</v>
      </c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6"/>
    </row>
    <row r="35" spans="1:45" ht="38.25">
      <c r="A35" s="59" t="s">
        <v>23</v>
      </c>
      <c r="B35" s="60" t="s">
        <v>75</v>
      </c>
      <c r="C35" s="61" t="s">
        <v>66</v>
      </c>
      <c r="D35" s="62"/>
      <c r="E35" s="62"/>
      <c r="F35" s="62"/>
      <c r="G35" s="62">
        <v>554</v>
      </c>
      <c r="H35" s="62"/>
      <c r="I35" s="62"/>
      <c r="J35" s="62" t="s">
        <v>66</v>
      </c>
      <c r="K35" s="63"/>
      <c r="L35" s="62">
        <v>6864</v>
      </c>
      <c r="M35" s="62"/>
      <c r="N35" s="62"/>
      <c r="O35" s="64"/>
      <c r="P35" s="65"/>
      <c r="Q35" s="64"/>
      <c r="R35" s="64"/>
      <c r="S35" s="64"/>
      <c r="T35" s="65"/>
      <c r="U35" s="65" t="s">
        <v>75</v>
      </c>
      <c r="V35" s="64"/>
      <c r="W35" s="64">
        <v>6864</v>
      </c>
      <c r="X35" s="65"/>
      <c r="Y35" s="65"/>
      <c r="Z35" s="65">
        <v>554</v>
      </c>
      <c r="AA35" s="65"/>
      <c r="AB35" s="65" t="s">
        <v>66</v>
      </c>
      <c r="AC35" s="65"/>
      <c r="AD35" s="65" t="s">
        <v>64</v>
      </c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6"/>
    </row>
    <row r="36" spans="1:45" ht="12.75">
      <c r="A36" s="59" t="s">
        <v>23</v>
      </c>
      <c r="B36" s="60" t="s">
        <v>67</v>
      </c>
      <c r="C36" s="61" t="s">
        <v>23</v>
      </c>
      <c r="D36" s="62"/>
      <c r="E36" s="62"/>
      <c r="F36" s="62"/>
      <c r="G36" s="62">
        <v>11529</v>
      </c>
      <c r="H36" s="62"/>
      <c r="I36" s="62"/>
      <c r="J36" s="62"/>
      <c r="K36" s="63"/>
      <c r="L36" s="62">
        <v>69117</v>
      </c>
      <c r="M36" s="62"/>
      <c r="N36" s="62"/>
      <c r="O36" s="64"/>
      <c r="P36" s="65"/>
      <c r="Q36" s="64"/>
      <c r="R36" s="64"/>
      <c r="S36" s="64"/>
      <c r="T36" s="65" t="s">
        <v>67</v>
      </c>
      <c r="U36" s="65"/>
      <c r="V36" s="64">
        <v>69117</v>
      </c>
      <c r="W36" s="64"/>
      <c r="X36" s="65"/>
      <c r="Y36" s="65">
        <v>11529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6"/>
    </row>
    <row r="37" spans="1:45" ht="180">
      <c r="A37" s="50" t="s">
        <v>76</v>
      </c>
      <c r="B37" s="51" t="s">
        <v>77</v>
      </c>
      <c r="C37" s="52">
        <v>14.4</v>
      </c>
      <c r="D37" s="53">
        <v>137.27</v>
      </c>
      <c r="E37" s="53" t="s">
        <v>78</v>
      </c>
      <c r="F37" s="53">
        <v>0.61</v>
      </c>
      <c r="G37" s="53">
        <v>1977</v>
      </c>
      <c r="H37" s="53" t="s">
        <v>79</v>
      </c>
      <c r="I37" s="53">
        <v>9</v>
      </c>
      <c r="J37" s="53" t="s">
        <v>80</v>
      </c>
      <c r="K37" s="54">
        <v>3.061</v>
      </c>
      <c r="L37" s="53">
        <v>9169</v>
      </c>
      <c r="M37" s="53" t="s">
        <v>81</v>
      </c>
      <c r="N37" s="53">
        <v>28</v>
      </c>
      <c r="O37" s="55">
        <f>250+0</f>
        <v>250</v>
      </c>
      <c r="P37" s="56" t="s">
        <v>61</v>
      </c>
      <c r="Q37" s="55">
        <f>3578+0</f>
        <v>3578</v>
      </c>
      <c r="R37" s="55">
        <v>1977</v>
      </c>
      <c r="S37" s="55">
        <v>9169</v>
      </c>
      <c r="T37" s="56"/>
      <c r="U37" s="56"/>
      <c r="V37" s="55"/>
      <c r="W37" s="55"/>
      <c r="X37" s="56">
        <v>13381</v>
      </c>
      <c r="Y37" s="56"/>
      <c r="Z37" s="56"/>
      <c r="AA37" s="56"/>
      <c r="AB37" s="56"/>
      <c r="AC37" s="56"/>
      <c r="AD37" s="56"/>
      <c r="AE37" s="57">
        <v>3578</v>
      </c>
      <c r="AF37" s="57">
        <v>28</v>
      </c>
      <c r="AG37" s="57"/>
      <c r="AH37" s="57">
        <v>5563</v>
      </c>
      <c r="AI37" s="55">
        <v>250</v>
      </c>
      <c r="AJ37" s="55">
        <v>9</v>
      </c>
      <c r="AK37" s="55"/>
      <c r="AL37" s="55">
        <v>1718</v>
      </c>
      <c r="AM37" s="55">
        <v>9169</v>
      </c>
      <c r="AN37" s="55">
        <v>1977</v>
      </c>
      <c r="AO37" s="58">
        <v>14.31</v>
      </c>
      <c r="AP37" s="58">
        <v>3.061</v>
      </c>
      <c r="AQ37" s="58" t="s">
        <v>23</v>
      </c>
      <c r="AR37" s="58">
        <v>3.238</v>
      </c>
      <c r="AS37" s="36"/>
    </row>
    <row r="38" spans="1:45" ht="38.25">
      <c r="A38" s="59" t="s">
        <v>23</v>
      </c>
      <c r="B38" s="60" t="s">
        <v>82</v>
      </c>
      <c r="C38" s="61" t="s">
        <v>63</v>
      </c>
      <c r="D38" s="62"/>
      <c r="E38" s="62"/>
      <c r="F38" s="62"/>
      <c r="G38" s="62">
        <v>236</v>
      </c>
      <c r="H38" s="62"/>
      <c r="I38" s="62"/>
      <c r="J38" s="62" t="s">
        <v>63</v>
      </c>
      <c r="K38" s="63"/>
      <c r="L38" s="62">
        <v>2874</v>
      </c>
      <c r="M38" s="62"/>
      <c r="N38" s="62"/>
      <c r="O38" s="64"/>
      <c r="P38" s="65"/>
      <c r="Q38" s="64"/>
      <c r="R38" s="64"/>
      <c r="S38" s="64"/>
      <c r="T38" s="65" t="s">
        <v>82</v>
      </c>
      <c r="U38" s="65"/>
      <c r="V38" s="64">
        <v>2874</v>
      </c>
      <c r="W38" s="64"/>
      <c r="X38" s="65"/>
      <c r="Y38" s="65">
        <v>236</v>
      </c>
      <c r="Z38" s="65"/>
      <c r="AA38" s="65" t="s">
        <v>63</v>
      </c>
      <c r="AB38" s="65"/>
      <c r="AC38" s="65" t="s">
        <v>64</v>
      </c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6"/>
    </row>
    <row r="39" spans="1:45" ht="38.25">
      <c r="A39" s="59" t="s">
        <v>23</v>
      </c>
      <c r="B39" s="60" t="s">
        <v>83</v>
      </c>
      <c r="C39" s="61" t="s">
        <v>66</v>
      </c>
      <c r="D39" s="62"/>
      <c r="E39" s="62"/>
      <c r="F39" s="62"/>
      <c r="G39" s="62">
        <v>117</v>
      </c>
      <c r="H39" s="62"/>
      <c r="I39" s="62"/>
      <c r="J39" s="62" t="s">
        <v>66</v>
      </c>
      <c r="K39" s="63"/>
      <c r="L39" s="62">
        <v>1338</v>
      </c>
      <c r="M39" s="62"/>
      <c r="N39" s="62"/>
      <c r="O39" s="64"/>
      <c r="P39" s="65"/>
      <c r="Q39" s="64"/>
      <c r="R39" s="64"/>
      <c r="S39" s="64"/>
      <c r="T39" s="65"/>
      <c r="U39" s="65" t="s">
        <v>83</v>
      </c>
      <c r="V39" s="64"/>
      <c r="W39" s="64">
        <v>1338</v>
      </c>
      <c r="X39" s="65"/>
      <c r="Y39" s="65"/>
      <c r="Z39" s="65">
        <v>117</v>
      </c>
      <c r="AA39" s="65"/>
      <c r="AB39" s="65" t="s">
        <v>66</v>
      </c>
      <c r="AC39" s="65"/>
      <c r="AD39" s="65" t="s">
        <v>64</v>
      </c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6"/>
    </row>
    <row r="40" spans="1:45" ht="12.75">
      <c r="A40" s="59" t="s">
        <v>23</v>
      </c>
      <c r="B40" s="60" t="s">
        <v>67</v>
      </c>
      <c r="C40" s="61" t="s">
        <v>23</v>
      </c>
      <c r="D40" s="62"/>
      <c r="E40" s="62"/>
      <c r="F40" s="62"/>
      <c r="G40" s="62">
        <v>2330</v>
      </c>
      <c r="H40" s="62"/>
      <c r="I40" s="62"/>
      <c r="J40" s="62"/>
      <c r="K40" s="63"/>
      <c r="L40" s="62">
        <v>13381</v>
      </c>
      <c r="M40" s="62"/>
      <c r="N40" s="62"/>
      <c r="O40" s="64"/>
      <c r="P40" s="65"/>
      <c r="Q40" s="64"/>
      <c r="R40" s="64"/>
      <c r="S40" s="64"/>
      <c r="T40" s="65" t="s">
        <v>67</v>
      </c>
      <c r="U40" s="65"/>
      <c r="V40" s="64">
        <v>13381</v>
      </c>
      <c r="W40" s="64"/>
      <c r="X40" s="65"/>
      <c r="Y40" s="65">
        <v>2330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6"/>
    </row>
    <row r="41" spans="1:45" ht="168">
      <c r="A41" s="50" t="s">
        <v>84</v>
      </c>
      <c r="B41" s="51" t="s">
        <v>85</v>
      </c>
      <c r="C41" s="52">
        <v>29.15</v>
      </c>
      <c r="D41" s="53">
        <v>3249.15</v>
      </c>
      <c r="E41" s="53" t="s">
        <v>86</v>
      </c>
      <c r="F41" s="53">
        <v>102.79</v>
      </c>
      <c r="G41" s="53">
        <v>94713</v>
      </c>
      <c r="H41" s="53" t="s">
        <v>87</v>
      </c>
      <c r="I41" s="53">
        <v>2996</v>
      </c>
      <c r="J41" s="53" t="s">
        <v>88</v>
      </c>
      <c r="K41" s="54">
        <v>7.062</v>
      </c>
      <c r="L41" s="53">
        <v>382113</v>
      </c>
      <c r="M41" s="53" t="s">
        <v>89</v>
      </c>
      <c r="N41" s="53">
        <v>21158</v>
      </c>
      <c r="O41" s="55">
        <f>6180+0</f>
        <v>6180</v>
      </c>
      <c r="P41" s="56" t="s">
        <v>61</v>
      </c>
      <c r="Q41" s="55">
        <f>95790+0</f>
        <v>95790</v>
      </c>
      <c r="R41" s="55">
        <v>94713</v>
      </c>
      <c r="S41" s="55">
        <v>382113</v>
      </c>
      <c r="T41" s="56"/>
      <c r="U41" s="56"/>
      <c r="V41" s="55"/>
      <c r="W41" s="55"/>
      <c r="X41" s="56">
        <v>500988</v>
      </c>
      <c r="Y41" s="56"/>
      <c r="Z41" s="56"/>
      <c r="AA41" s="56"/>
      <c r="AB41" s="56"/>
      <c r="AC41" s="56"/>
      <c r="AD41" s="56"/>
      <c r="AE41" s="57">
        <v>95790</v>
      </c>
      <c r="AF41" s="57">
        <v>21158</v>
      </c>
      <c r="AG41" s="57"/>
      <c r="AH41" s="57">
        <v>265165</v>
      </c>
      <c r="AI41" s="55">
        <v>6180</v>
      </c>
      <c r="AJ41" s="55">
        <v>2996</v>
      </c>
      <c r="AK41" s="55"/>
      <c r="AL41" s="55">
        <v>85537</v>
      </c>
      <c r="AM41" s="55">
        <v>382113</v>
      </c>
      <c r="AN41" s="55">
        <v>94713</v>
      </c>
      <c r="AO41" s="58">
        <v>15.5</v>
      </c>
      <c r="AP41" s="58">
        <v>7.062</v>
      </c>
      <c r="AQ41" s="58" t="s">
        <v>23</v>
      </c>
      <c r="AR41" s="58">
        <v>3.1</v>
      </c>
      <c r="AS41" s="36"/>
    </row>
    <row r="42" spans="1:45" ht="38.25">
      <c r="A42" s="59" t="s">
        <v>23</v>
      </c>
      <c r="B42" s="60" t="s">
        <v>90</v>
      </c>
      <c r="C42" s="61" t="s">
        <v>91</v>
      </c>
      <c r="D42" s="62"/>
      <c r="E42" s="62"/>
      <c r="F42" s="62"/>
      <c r="G42" s="62">
        <v>5562</v>
      </c>
      <c r="H42" s="62"/>
      <c r="I42" s="62"/>
      <c r="J42" s="62" t="s">
        <v>91</v>
      </c>
      <c r="K42" s="63"/>
      <c r="L42" s="62">
        <v>73279</v>
      </c>
      <c r="M42" s="62"/>
      <c r="N42" s="62"/>
      <c r="O42" s="64"/>
      <c r="P42" s="65"/>
      <c r="Q42" s="64"/>
      <c r="R42" s="64"/>
      <c r="S42" s="64"/>
      <c r="T42" s="65" t="s">
        <v>90</v>
      </c>
      <c r="U42" s="65"/>
      <c r="V42" s="64">
        <v>73279</v>
      </c>
      <c r="W42" s="64"/>
      <c r="X42" s="65"/>
      <c r="Y42" s="65">
        <v>5562</v>
      </c>
      <c r="Z42" s="65"/>
      <c r="AA42" s="65" t="s">
        <v>91</v>
      </c>
      <c r="AB42" s="65"/>
      <c r="AC42" s="65" t="s">
        <v>64</v>
      </c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6"/>
    </row>
    <row r="43" spans="1:45" ht="38.25">
      <c r="A43" s="59" t="s">
        <v>23</v>
      </c>
      <c r="B43" s="60" t="s">
        <v>92</v>
      </c>
      <c r="C43" s="61" t="s">
        <v>93</v>
      </c>
      <c r="D43" s="62"/>
      <c r="E43" s="62"/>
      <c r="F43" s="62"/>
      <c r="G43" s="62">
        <v>3677</v>
      </c>
      <c r="H43" s="62"/>
      <c r="I43" s="62"/>
      <c r="J43" s="62" t="s">
        <v>93</v>
      </c>
      <c r="K43" s="63"/>
      <c r="L43" s="62">
        <v>45596</v>
      </c>
      <c r="M43" s="62"/>
      <c r="N43" s="62"/>
      <c r="O43" s="64"/>
      <c r="P43" s="65"/>
      <c r="Q43" s="64"/>
      <c r="R43" s="64"/>
      <c r="S43" s="64"/>
      <c r="T43" s="65"/>
      <c r="U43" s="65" t="s">
        <v>92</v>
      </c>
      <c r="V43" s="64"/>
      <c r="W43" s="64">
        <v>45596</v>
      </c>
      <c r="X43" s="65"/>
      <c r="Y43" s="65"/>
      <c r="Z43" s="65">
        <v>3677</v>
      </c>
      <c r="AA43" s="65"/>
      <c r="AB43" s="65" t="s">
        <v>93</v>
      </c>
      <c r="AC43" s="65"/>
      <c r="AD43" s="65" t="s">
        <v>64</v>
      </c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6"/>
    </row>
    <row r="44" spans="1:45" ht="12.75">
      <c r="A44" s="59" t="s">
        <v>23</v>
      </c>
      <c r="B44" s="60" t="s">
        <v>67</v>
      </c>
      <c r="C44" s="61" t="s">
        <v>23</v>
      </c>
      <c r="D44" s="62"/>
      <c r="E44" s="62"/>
      <c r="F44" s="62"/>
      <c r="G44" s="62">
        <v>103952</v>
      </c>
      <c r="H44" s="62"/>
      <c r="I44" s="62"/>
      <c r="J44" s="62"/>
      <c r="K44" s="63"/>
      <c r="L44" s="62">
        <v>500988</v>
      </c>
      <c r="M44" s="62"/>
      <c r="N44" s="62"/>
      <c r="O44" s="64"/>
      <c r="P44" s="65"/>
      <c r="Q44" s="64"/>
      <c r="R44" s="64"/>
      <c r="S44" s="64"/>
      <c r="T44" s="65" t="s">
        <v>67</v>
      </c>
      <c r="U44" s="65"/>
      <c r="V44" s="64">
        <v>500988</v>
      </c>
      <c r="W44" s="64"/>
      <c r="X44" s="65"/>
      <c r="Y44" s="65">
        <v>103952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6"/>
    </row>
    <row r="45" spans="1:45" ht="96">
      <c r="A45" s="50" t="s">
        <v>94</v>
      </c>
      <c r="B45" s="51" t="s">
        <v>95</v>
      </c>
      <c r="C45" s="52">
        <v>-3.498</v>
      </c>
      <c r="D45" s="53">
        <v>2958.55</v>
      </c>
      <c r="E45" s="53" t="s">
        <v>96</v>
      </c>
      <c r="F45" s="53"/>
      <c r="G45" s="53">
        <v>-10349</v>
      </c>
      <c r="H45" s="53" t="s">
        <v>97</v>
      </c>
      <c r="I45" s="53"/>
      <c r="J45" s="53" t="s">
        <v>98</v>
      </c>
      <c r="K45" s="54"/>
      <c r="L45" s="53">
        <v>-65871</v>
      </c>
      <c r="M45" s="53" t="s">
        <v>99</v>
      </c>
      <c r="N45" s="53"/>
      <c r="O45" s="55">
        <f aca="true" t="shared" si="0" ref="O45:O51">0+0</f>
        <v>0</v>
      </c>
      <c r="P45" s="56" t="s">
        <v>100</v>
      </c>
      <c r="Q45" s="55">
        <f aca="true" t="shared" si="1" ref="Q45:Q51">0+0</f>
        <v>0</v>
      </c>
      <c r="R45" s="55">
        <v>-10349</v>
      </c>
      <c r="S45" s="55">
        <v>-65871</v>
      </c>
      <c r="T45" s="56"/>
      <c r="U45" s="56"/>
      <c r="V45" s="55"/>
      <c r="W45" s="55"/>
      <c r="X45" s="56">
        <v>-65871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>
        <v>-65871</v>
      </c>
      <c r="AI45" s="55"/>
      <c r="AJ45" s="55"/>
      <c r="AK45" s="55"/>
      <c r="AL45" s="55">
        <v>-10349</v>
      </c>
      <c r="AM45" s="55">
        <v>-65871</v>
      </c>
      <c r="AN45" s="55">
        <v>-10349</v>
      </c>
      <c r="AO45" s="58" t="s">
        <v>23</v>
      </c>
      <c r="AP45" s="58" t="s">
        <v>23</v>
      </c>
      <c r="AQ45" s="58" t="s">
        <v>23</v>
      </c>
      <c r="AR45" s="58">
        <v>6.365</v>
      </c>
      <c r="AS45" s="36"/>
    </row>
    <row r="46" spans="1:45" ht="84">
      <c r="A46" s="50" t="s">
        <v>101</v>
      </c>
      <c r="B46" s="51" t="s">
        <v>102</v>
      </c>
      <c r="C46" s="52">
        <v>-0.1137</v>
      </c>
      <c r="D46" s="53">
        <v>9510.98</v>
      </c>
      <c r="E46" s="53" t="s">
        <v>103</v>
      </c>
      <c r="F46" s="53"/>
      <c r="G46" s="53">
        <v>-1081</v>
      </c>
      <c r="H46" s="53" t="s">
        <v>104</v>
      </c>
      <c r="I46" s="53"/>
      <c r="J46" s="53" t="s">
        <v>105</v>
      </c>
      <c r="K46" s="54"/>
      <c r="L46" s="53">
        <v>-4822</v>
      </c>
      <c r="M46" s="53" t="s">
        <v>106</v>
      </c>
      <c r="N46" s="53"/>
      <c r="O46" s="55">
        <f t="shared" si="0"/>
        <v>0</v>
      </c>
      <c r="P46" s="56" t="s">
        <v>100</v>
      </c>
      <c r="Q46" s="55">
        <f t="shared" si="1"/>
        <v>0</v>
      </c>
      <c r="R46" s="55">
        <v>-1081</v>
      </c>
      <c r="S46" s="55">
        <v>-4822</v>
      </c>
      <c r="T46" s="56"/>
      <c r="U46" s="56"/>
      <c r="V46" s="55"/>
      <c r="W46" s="55"/>
      <c r="X46" s="56">
        <v>-4822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-4822</v>
      </c>
      <c r="AI46" s="55"/>
      <c r="AJ46" s="55"/>
      <c r="AK46" s="55"/>
      <c r="AL46" s="55">
        <v>-1081</v>
      </c>
      <c r="AM46" s="55">
        <v>-4822</v>
      </c>
      <c r="AN46" s="55">
        <v>-1081</v>
      </c>
      <c r="AO46" s="58" t="s">
        <v>23</v>
      </c>
      <c r="AP46" s="58" t="s">
        <v>23</v>
      </c>
      <c r="AQ46" s="58" t="s">
        <v>23</v>
      </c>
      <c r="AR46" s="58">
        <v>4.461</v>
      </c>
      <c r="AS46" s="36"/>
    </row>
    <row r="47" spans="1:45" ht="84">
      <c r="A47" s="50" t="s">
        <v>107</v>
      </c>
      <c r="B47" s="51" t="s">
        <v>108</v>
      </c>
      <c r="C47" s="52">
        <v>-58.3</v>
      </c>
      <c r="D47" s="53">
        <v>28.03</v>
      </c>
      <c r="E47" s="53" t="s">
        <v>109</v>
      </c>
      <c r="F47" s="53"/>
      <c r="G47" s="53">
        <v>-1634</v>
      </c>
      <c r="H47" s="53" t="s">
        <v>110</v>
      </c>
      <c r="I47" s="53"/>
      <c r="J47" s="53" t="s">
        <v>111</v>
      </c>
      <c r="K47" s="54"/>
      <c r="L47" s="53">
        <v>-5224</v>
      </c>
      <c r="M47" s="53" t="s">
        <v>112</v>
      </c>
      <c r="N47" s="53"/>
      <c r="O47" s="55">
        <f t="shared" si="0"/>
        <v>0</v>
      </c>
      <c r="P47" s="56" t="s">
        <v>100</v>
      </c>
      <c r="Q47" s="55">
        <f t="shared" si="1"/>
        <v>0</v>
      </c>
      <c r="R47" s="55">
        <v>-1634</v>
      </c>
      <c r="S47" s="55">
        <v>-5224</v>
      </c>
      <c r="T47" s="56"/>
      <c r="U47" s="56"/>
      <c r="V47" s="55"/>
      <c r="W47" s="55"/>
      <c r="X47" s="56">
        <v>-5224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-5224</v>
      </c>
      <c r="AI47" s="55"/>
      <c r="AJ47" s="55"/>
      <c r="AK47" s="55"/>
      <c r="AL47" s="55">
        <v>-1634</v>
      </c>
      <c r="AM47" s="55">
        <v>-5224</v>
      </c>
      <c r="AN47" s="55">
        <v>-1634</v>
      </c>
      <c r="AO47" s="58" t="s">
        <v>23</v>
      </c>
      <c r="AP47" s="58" t="s">
        <v>23</v>
      </c>
      <c r="AQ47" s="58" t="s">
        <v>23</v>
      </c>
      <c r="AR47" s="58">
        <v>3.197</v>
      </c>
      <c r="AS47" s="36"/>
    </row>
    <row r="48" spans="1:45" ht="96">
      <c r="A48" s="50" t="s">
        <v>113</v>
      </c>
      <c r="B48" s="51" t="s">
        <v>114</v>
      </c>
      <c r="C48" s="52">
        <v>-1.458</v>
      </c>
      <c r="D48" s="53">
        <v>929.2</v>
      </c>
      <c r="E48" s="53" t="s">
        <v>115</v>
      </c>
      <c r="F48" s="53"/>
      <c r="G48" s="53">
        <v>-1355</v>
      </c>
      <c r="H48" s="53" t="s">
        <v>116</v>
      </c>
      <c r="I48" s="53"/>
      <c r="J48" s="53" t="s">
        <v>117</v>
      </c>
      <c r="K48" s="54"/>
      <c r="L48" s="53">
        <v>-7325</v>
      </c>
      <c r="M48" s="53" t="s">
        <v>118</v>
      </c>
      <c r="N48" s="53"/>
      <c r="O48" s="55">
        <f t="shared" si="0"/>
        <v>0</v>
      </c>
      <c r="P48" s="56" t="s">
        <v>100</v>
      </c>
      <c r="Q48" s="55">
        <f t="shared" si="1"/>
        <v>0</v>
      </c>
      <c r="R48" s="55">
        <v>-1355</v>
      </c>
      <c r="S48" s="55">
        <v>-7325</v>
      </c>
      <c r="T48" s="56"/>
      <c r="U48" s="56"/>
      <c r="V48" s="55"/>
      <c r="W48" s="55"/>
      <c r="X48" s="56">
        <v>-7325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-7325</v>
      </c>
      <c r="AI48" s="55"/>
      <c r="AJ48" s="55"/>
      <c r="AK48" s="55"/>
      <c r="AL48" s="55">
        <v>-1355</v>
      </c>
      <c r="AM48" s="55">
        <v>-7325</v>
      </c>
      <c r="AN48" s="55">
        <v>-1355</v>
      </c>
      <c r="AO48" s="58" t="s">
        <v>23</v>
      </c>
      <c r="AP48" s="58" t="s">
        <v>23</v>
      </c>
      <c r="AQ48" s="58" t="s">
        <v>23</v>
      </c>
      <c r="AR48" s="58">
        <v>5.406</v>
      </c>
      <c r="AS48" s="36"/>
    </row>
    <row r="49" spans="1:45" ht="96">
      <c r="A49" s="50" t="s">
        <v>119</v>
      </c>
      <c r="B49" s="51" t="s">
        <v>120</v>
      </c>
      <c r="C49" s="52">
        <v>-28.28</v>
      </c>
      <c r="D49" s="53">
        <v>2515.17</v>
      </c>
      <c r="E49" s="53" t="s">
        <v>121</v>
      </c>
      <c r="F49" s="53"/>
      <c r="G49" s="53">
        <v>-71129</v>
      </c>
      <c r="H49" s="53" t="s">
        <v>122</v>
      </c>
      <c r="I49" s="53"/>
      <c r="J49" s="53" t="s">
        <v>123</v>
      </c>
      <c r="K49" s="54"/>
      <c r="L49" s="53">
        <v>-181948</v>
      </c>
      <c r="M49" s="53" t="s">
        <v>124</v>
      </c>
      <c r="N49" s="53"/>
      <c r="O49" s="55">
        <f t="shared" si="0"/>
        <v>0</v>
      </c>
      <c r="P49" s="56" t="s">
        <v>100</v>
      </c>
      <c r="Q49" s="55">
        <f t="shared" si="1"/>
        <v>0</v>
      </c>
      <c r="R49" s="55">
        <v>-71129</v>
      </c>
      <c r="S49" s="55">
        <v>-181948</v>
      </c>
      <c r="T49" s="56"/>
      <c r="U49" s="56"/>
      <c r="V49" s="55"/>
      <c r="W49" s="55"/>
      <c r="X49" s="56">
        <v>-181948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-181948</v>
      </c>
      <c r="AI49" s="55"/>
      <c r="AJ49" s="55"/>
      <c r="AK49" s="55"/>
      <c r="AL49" s="55">
        <v>-71129</v>
      </c>
      <c r="AM49" s="55">
        <v>-181948</v>
      </c>
      <c r="AN49" s="55">
        <v>-71129</v>
      </c>
      <c r="AO49" s="58" t="s">
        <v>23</v>
      </c>
      <c r="AP49" s="58" t="s">
        <v>23</v>
      </c>
      <c r="AQ49" s="58" t="s">
        <v>23</v>
      </c>
      <c r="AR49" s="58">
        <v>2.558</v>
      </c>
      <c r="AS49" s="36"/>
    </row>
    <row r="50" spans="1:45" ht="96">
      <c r="A50" s="50" t="s">
        <v>125</v>
      </c>
      <c r="B50" s="51" t="s">
        <v>126</v>
      </c>
      <c r="C50" s="52">
        <v>29.738</v>
      </c>
      <c r="D50" s="53">
        <v>499.03</v>
      </c>
      <c r="E50" s="53" t="s">
        <v>127</v>
      </c>
      <c r="F50" s="53"/>
      <c r="G50" s="53">
        <v>14840</v>
      </c>
      <c r="H50" s="53" t="s">
        <v>128</v>
      </c>
      <c r="I50" s="53"/>
      <c r="J50" s="53" t="s">
        <v>129</v>
      </c>
      <c r="K50" s="54"/>
      <c r="L50" s="53">
        <v>73903</v>
      </c>
      <c r="M50" s="53" t="s">
        <v>130</v>
      </c>
      <c r="N50" s="53"/>
      <c r="O50" s="55">
        <f t="shared" si="0"/>
        <v>0</v>
      </c>
      <c r="P50" s="56" t="s">
        <v>100</v>
      </c>
      <c r="Q50" s="55">
        <f t="shared" si="1"/>
        <v>0</v>
      </c>
      <c r="R50" s="55">
        <v>14840</v>
      </c>
      <c r="S50" s="55">
        <v>73903</v>
      </c>
      <c r="T50" s="56"/>
      <c r="U50" s="56"/>
      <c r="V50" s="55"/>
      <c r="W50" s="55"/>
      <c r="X50" s="56">
        <v>73903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73903</v>
      </c>
      <c r="AI50" s="55"/>
      <c r="AJ50" s="55"/>
      <c r="AK50" s="55"/>
      <c r="AL50" s="55">
        <v>14840</v>
      </c>
      <c r="AM50" s="55">
        <v>73903</v>
      </c>
      <c r="AN50" s="55">
        <v>14840</v>
      </c>
      <c r="AO50" s="58" t="s">
        <v>23</v>
      </c>
      <c r="AP50" s="58" t="s">
        <v>23</v>
      </c>
      <c r="AQ50" s="58" t="s">
        <v>23</v>
      </c>
      <c r="AR50" s="58">
        <v>4.98</v>
      </c>
      <c r="AS50" s="36"/>
    </row>
    <row r="51" spans="1:45" ht="84">
      <c r="A51" s="50" t="s">
        <v>131</v>
      </c>
      <c r="B51" s="51" t="s">
        <v>132</v>
      </c>
      <c r="C51" s="52">
        <v>23.32</v>
      </c>
      <c r="D51" s="53">
        <v>70.25</v>
      </c>
      <c r="E51" s="53" t="s">
        <v>133</v>
      </c>
      <c r="F51" s="53"/>
      <c r="G51" s="53">
        <v>1638</v>
      </c>
      <c r="H51" s="53" t="s">
        <v>134</v>
      </c>
      <c r="I51" s="53"/>
      <c r="J51" s="53" t="s">
        <v>135</v>
      </c>
      <c r="K51" s="54"/>
      <c r="L51" s="53">
        <v>11125</v>
      </c>
      <c r="M51" s="53" t="s">
        <v>136</v>
      </c>
      <c r="N51" s="53"/>
      <c r="O51" s="55">
        <f t="shared" si="0"/>
        <v>0</v>
      </c>
      <c r="P51" s="56" t="s">
        <v>100</v>
      </c>
      <c r="Q51" s="55">
        <f t="shared" si="1"/>
        <v>0</v>
      </c>
      <c r="R51" s="55">
        <v>1638</v>
      </c>
      <c r="S51" s="55">
        <v>11125</v>
      </c>
      <c r="T51" s="56"/>
      <c r="U51" s="56"/>
      <c r="V51" s="55"/>
      <c r="W51" s="55"/>
      <c r="X51" s="56">
        <v>11125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11125</v>
      </c>
      <c r="AI51" s="55"/>
      <c r="AJ51" s="55"/>
      <c r="AK51" s="55"/>
      <c r="AL51" s="55">
        <v>1638</v>
      </c>
      <c r="AM51" s="55">
        <v>11125</v>
      </c>
      <c r="AN51" s="55">
        <v>1638</v>
      </c>
      <c r="AO51" s="58" t="s">
        <v>23</v>
      </c>
      <c r="AP51" s="58" t="s">
        <v>23</v>
      </c>
      <c r="AQ51" s="58" t="s">
        <v>23</v>
      </c>
      <c r="AR51" s="58">
        <v>6.792</v>
      </c>
      <c r="AS51" s="36"/>
    </row>
    <row r="52" spans="1:45" ht="96">
      <c r="A52" s="50" t="s">
        <v>137</v>
      </c>
      <c r="B52" s="51" t="s">
        <v>138</v>
      </c>
      <c r="C52" s="52">
        <v>0.0504</v>
      </c>
      <c r="D52" s="53">
        <v>1628.72</v>
      </c>
      <c r="E52" s="53">
        <v>1459.2</v>
      </c>
      <c r="F52" s="53" t="s">
        <v>139</v>
      </c>
      <c r="G52" s="53">
        <v>82</v>
      </c>
      <c r="H52" s="53">
        <v>74</v>
      </c>
      <c r="I52" s="53" t="s">
        <v>140</v>
      </c>
      <c r="J52" s="53">
        <v>15.5</v>
      </c>
      <c r="K52" s="54" t="s">
        <v>141</v>
      </c>
      <c r="L52" s="53">
        <v>1228</v>
      </c>
      <c r="M52" s="53">
        <v>1147</v>
      </c>
      <c r="N52" s="53" t="s">
        <v>142</v>
      </c>
      <c r="O52" s="55">
        <f>74+4</f>
        <v>78</v>
      </c>
      <c r="P52" s="56" t="s">
        <v>61</v>
      </c>
      <c r="Q52" s="55">
        <f>1147+62</f>
        <v>1209</v>
      </c>
      <c r="R52" s="55">
        <v>82</v>
      </c>
      <c r="S52" s="55">
        <v>1228</v>
      </c>
      <c r="T52" s="56"/>
      <c r="U52" s="56"/>
      <c r="V52" s="55"/>
      <c r="W52" s="55"/>
      <c r="X52" s="56">
        <v>2820</v>
      </c>
      <c r="Y52" s="56"/>
      <c r="Z52" s="56"/>
      <c r="AA52" s="56"/>
      <c r="AB52" s="56"/>
      <c r="AC52" s="56"/>
      <c r="AD52" s="56"/>
      <c r="AE52" s="57">
        <v>1147</v>
      </c>
      <c r="AF52" s="57">
        <v>81</v>
      </c>
      <c r="AG52" s="57">
        <v>62</v>
      </c>
      <c r="AH52" s="57"/>
      <c r="AI52" s="55">
        <v>74</v>
      </c>
      <c r="AJ52" s="55">
        <v>8</v>
      </c>
      <c r="AK52" s="55">
        <v>4</v>
      </c>
      <c r="AL52" s="55"/>
      <c r="AM52" s="55">
        <v>1228</v>
      </c>
      <c r="AN52" s="55">
        <v>82</v>
      </c>
      <c r="AO52" s="58">
        <v>15.5</v>
      </c>
      <c r="AP52" s="58">
        <v>10.078</v>
      </c>
      <c r="AQ52" s="58">
        <v>15.502</v>
      </c>
      <c r="AR52" s="58" t="s">
        <v>23</v>
      </c>
      <c r="AS52" s="36"/>
    </row>
    <row r="53" spans="1:45" ht="38.25">
      <c r="A53" s="59" t="s">
        <v>23</v>
      </c>
      <c r="B53" s="60" t="s">
        <v>143</v>
      </c>
      <c r="C53" s="61" t="s">
        <v>144</v>
      </c>
      <c r="D53" s="62"/>
      <c r="E53" s="62"/>
      <c r="F53" s="62"/>
      <c r="G53" s="62">
        <v>77</v>
      </c>
      <c r="H53" s="62"/>
      <c r="I53" s="62"/>
      <c r="J53" s="62" t="s">
        <v>144</v>
      </c>
      <c r="K53" s="63"/>
      <c r="L53" s="62">
        <v>1017</v>
      </c>
      <c r="M53" s="62"/>
      <c r="N53" s="62"/>
      <c r="O53" s="64"/>
      <c r="P53" s="65"/>
      <c r="Q53" s="64"/>
      <c r="R53" s="64"/>
      <c r="S53" s="64"/>
      <c r="T53" s="65" t="s">
        <v>143</v>
      </c>
      <c r="U53" s="65"/>
      <c r="V53" s="64">
        <v>1017</v>
      </c>
      <c r="W53" s="64"/>
      <c r="X53" s="65"/>
      <c r="Y53" s="65">
        <v>77</v>
      </c>
      <c r="Z53" s="65"/>
      <c r="AA53" s="65" t="s">
        <v>144</v>
      </c>
      <c r="AB53" s="65"/>
      <c r="AC53" s="65" t="s">
        <v>64</v>
      </c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6"/>
    </row>
    <row r="54" spans="1:45" ht="38.25">
      <c r="A54" s="59" t="s">
        <v>23</v>
      </c>
      <c r="B54" s="60" t="s">
        <v>145</v>
      </c>
      <c r="C54" s="61" t="s">
        <v>93</v>
      </c>
      <c r="D54" s="62"/>
      <c r="E54" s="62"/>
      <c r="F54" s="62"/>
      <c r="G54" s="62">
        <v>46</v>
      </c>
      <c r="H54" s="62"/>
      <c r="I54" s="62"/>
      <c r="J54" s="62" t="s">
        <v>93</v>
      </c>
      <c r="K54" s="63"/>
      <c r="L54" s="62">
        <v>575</v>
      </c>
      <c r="M54" s="62"/>
      <c r="N54" s="62"/>
      <c r="O54" s="64"/>
      <c r="P54" s="65"/>
      <c r="Q54" s="64"/>
      <c r="R54" s="64"/>
      <c r="S54" s="64"/>
      <c r="T54" s="65"/>
      <c r="U54" s="65" t="s">
        <v>145</v>
      </c>
      <c r="V54" s="64"/>
      <c r="W54" s="64">
        <v>575</v>
      </c>
      <c r="X54" s="65"/>
      <c r="Y54" s="65"/>
      <c r="Z54" s="65">
        <v>46</v>
      </c>
      <c r="AA54" s="65"/>
      <c r="AB54" s="65" t="s">
        <v>93</v>
      </c>
      <c r="AC54" s="65"/>
      <c r="AD54" s="65" t="s">
        <v>64</v>
      </c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6"/>
    </row>
    <row r="55" spans="1:45" ht="12.75">
      <c r="A55" s="59" t="s">
        <v>23</v>
      </c>
      <c r="B55" s="60" t="s">
        <v>67</v>
      </c>
      <c r="C55" s="61" t="s">
        <v>23</v>
      </c>
      <c r="D55" s="62"/>
      <c r="E55" s="62"/>
      <c r="F55" s="62"/>
      <c r="G55" s="62">
        <v>205</v>
      </c>
      <c r="H55" s="62"/>
      <c r="I55" s="62"/>
      <c r="J55" s="62"/>
      <c r="K55" s="63"/>
      <c r="L55" s="62">
        <v>2820</v>
      </c>
      <c r="M55" s="62"/>
      <c r="N55" s="62"/>
      <c r="O55" s="64"/>
      <c r="P55" s="65"/>
      <c r="Q55" s="64"/>
      <c r="R55" s="64"/>
      <c r="S55" s="64"/>
      <c r="T55" s="65" t="s">
        <v>67</v>
      </c>
      <c r="U55" s="65"/>
      <c r="V55" s="64">
        <v>2820</v>
      </c>
      <c r="W55" s="64"/>
      <c r="X55" s="65"/>
      <c r="Y55" s="65">
        <v>205</v>
      </c>
      <c r="Z55" s="65"/>
      <c r="AA55" s="65"/>
      <c r="AB55" s="65"/>
      <c r="AC55" s="65"/>
      <c r="AD55" s="65"/>
      <c r="AE55" s="66"/>
      <c r="AF55" s="66"/>
      <c r="AG55" s="66"/>
      <c r="AH55" s="66"/>
      <c r="AI55" s="64"/>
      <c r="AJ55" s="64"/>
      <c r="AK55" s="64"/>
      <c r="AL55" s="64"/>
      <c r="AM55" s="64"/>
      <c r="AN55" s="64"/>
      <c r="AO55" s="67" t="s">
        <v>23</v>
      </c>
      <c r="AP55" s="67" t="s">
        <v>23</v>
      </c>
      <c r="AQ55" s="67" t="s">
        <v>23</v>
      </c>
      <c r="AR55" s="67" t="s">
        <v>23</v>
      </c>
      <c r="AS55" s="36"/>
    </row>
    <row r="56" spans="1:45" ht="180">
      <c r="A56" s="50" t="s">
        <v>146</v>
      </c>
      <c r="B56" s="51" t="s">
        <v>147</v>
      </c>
      <c r="C56" s="52">
        <v>0.0504</v>
      </c>
      <c r="D56" s="53">
        <v>184824.07</v>
      </c>
      <c r="E56" s="53" t="s">
        <v>148</v>
      </c>
      <c r="F56" s="53" t="s">
        <v>149</v>
      </c>
      <c r="G56" s="53">
        <v>9315</v>
      </c>
      <c r="H56" s="53" t="s">
        <v>150</v>
      </c>
      <c r="I56" s="53" t="s">
        <v>151</v>
      </c>
      <c r="J56" s="53" t="s">
        <v>152</v>
      </c>
      <c r="K56" s="54" t="s">
        <v>153</v>
      </c>
      <c r="L56" s="53">
        <v>15464</v>
      </c>
      <c r="M56" s="53" t="s">
        <v>154</v>
      </c>
      <c r="N56" s="53" t="s">
        <v>155</v>
      </c>
      <c r="O56" s="55">
        <f>91+1</f>
        <v>92</v>
      </c>
      <c r="P56" s="56" t="s">
        <v>61</v>
      </c>
      <c r="Q56" s="55">
        <f>1411+16</f>
        <v>1427</v>
      </c>
      <c r="R56" s="55">
        <v>9315</v>
      </c>
      <c r="S56" s="55">
        <v>15464</v>
      </c>
      <c r="T56" s="56"/>
      <c r="U56" s="56"/>
      <c r="V56" s="55"/>
      <c r="W56" s="55"/>
      <c r="X56" s="56">
        <v>17363</v>
      </c>
      <c r="Y56" s="56"/>
      <c r="Z56" s="56"/>
      <c r="AA56" s="56"/>
      <c r="AB56" s="56"/>
      <c r="AC56" s="56"/>
      <c r="AD56" s="56"/>
      <c r="AE56" s="57">
        <v>1411</v>
      </c>
      <c r="AF56" s="57">
        <v>207</v>
      </c>
      <c r="AG56" s="57">
        <v>16</v>
      </c>
      <c r="AH56" s="57">
        <v>13846</v>
      </c>
      <c r="AI56" s="55">
        <v>91</v>
      </c>
      <c r="AJ56" s="55">
        <v>30</v>
      </c>
      <c r="AK56" s="55">
        <v>1</v>
      </c>
      <c r="AL56" s="55">
        <v>9194</v>
      </c>
      <c r="AM56" s="55">
        <v>15464</v>
      </c>
      <c r="AN56" s="55">
        <v>9315</v>
      </c>
      <c r="AO56" s="58">
        <v>15.5</v>
      </c>
      <c r="AP56" s="58">
        <v>6.916</v>
      </c>
      <c r="AQ56" s="58">
        <v>15.502</v>
      </c>
      <c r="AR56" s="58">
        <v>1.506</v>
      </c>
      <c r="AS56" s="36"/>
    </row>
    <row r="57" spans="1:45" ht="38.25">
      <c r="A57" s="59" t="s">
        <v>23</v>
      </c>
      <c r="B57" s="60" t="s">
        <v>156</v>
      </c>
      <c r="C57" s="61" t="s">
        <v>157</v>
      </c>
      <c r="D57" s="62"/>
      <c r="E57" s="62"/>
      <c r="F57" s="62"/>
      <c r="G57" s="62">
        <v>98</v>
      </c>
      <c r="H57" s="62"/>
      <c r="I57" s="62"/>
      <c r="J57" s="62" t="s">
        <v>157</v>
      </c>
      <c r="K57" s="63"/>
      <c r="L57" s="62">
        <v>1288</v>
      </c>
      <c r="M57" s="62"/>
      <c r="N57" s="62"/>
      <c r="O57" s="64"/>
      <c r="P57" s="65"/>
      <c r="Q57" s="64"/>
      <c r="R57" s="64"/>
      <c r="S57" s="64"/>
      <c r="T57" s="65" t="s">
        <v>156</v>
      </c>
      <c r="U57" s="65"/>
      <c r="V57" s="64">
        <v>1288</v>
      </c>
      <c r="W57" s="64"/>
      <c r="X57" s="65"/>
      <c r="Y57" s="65">
        <v>98</v>
      </c>
      <c r="Z57" s="65"/>
      <c r="AA57" s="65" t="s">
        <v>157</v>
      </c>
      <c r="AB57" s="65"/>
      <c r="AC57" s="65" t="s">
        <v>64</v>
      </c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6"/>
    </row>
    <row r="58" spans="1:45" ht="38.25">
      <c r="A58" s="59" t="s">
        <v>23</v>
      </c>
      <c r="B58" s="60" t="s">
        <v>158</v>
      </c>
      <c r="C58" s="61" t="s">
        <v>159</v>
      </c>
      <c r="D58" s="62"/>
      <c r="E58" s="62"/>
      <c r="F58" s="62"/>
      <c r="G58" s="62">
        <v>49</v>
      </c>
      <c r="H58" s="62"/>
      <c r="I58" s="62"/>
      <c r="J58" s="62" t="s">
        <v>159</v>
      </c>
      <c r="K58" s="63"/>
      <c r="L58" s="62">
        <v>611</v>
      </c>
      <c r="M58" s="62"/>
      <c r="N58" s="62"/>
      <c r="O58" s="64"/>
      <c r="P58" s="65"/>
      <c r="Q58" s="64"/>
      <c r="R58" s="64"/>
      <c r="S58" s="64"/>
      <c r="T58" s="65"/>
      <c r="U58" s="65" t="s">
        <v>158</v>
      </c>
      <c r="V58" s="64"/>
      <c r="W58" s="64">
        <v>611</v>
      </c>
      <c r="X58" s="65"/>
      <c r="Y58" s="65"/>
      <c r="Z58" s="65">
        <v>49</v>
      </c>
      <c r="AA58" s="65"/>
      <c r="AB58" s="65" t="s">
        <v>159</v>
      </c>
      <c r="AC58" s="65"/>
      <c r="AD58" s="65" t="s">
        <v>64</v>
      </c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6"/>
    </row>
    <row r="59" spans="1:45" ht="12.75">
      <c r="A59" s="59" t="s">
        <v>23</v>
      </c>
      <c r="B59" s="60" t="s">
        <v>67</v>
      </c>
      <c r="C59" s="61" t="s">
        <v>23</v>
      </c>
      <c r="D59" s="62"/>
      <c r="E59" s="62"/>
      <c r="F59" s="62"/>
      <c r="G59" s="62">
        <v>9462</v>
      </c>
      <c r="H59" s="62"/>
      <c r="I59" s="62"/>
      <c r="J59" s="62"/>
      <c r="K59" s="63"/>
      <c r="L59" s="62">
        <v>17363</v>
      </c>
      <c r="M59" s="62"/>
      <c r="N59" s="62"/>
      <c r="O59" s="64"/>
      <c r="P59" s="65"/>
      <c r="Q59" s="64"/>
      <c r="R59" s="64"/>
      <c r="S59" s="64"/>
      <c r="T59" s="65" t="s">
        <v>67</v>
      </c>
      <c r="U59" s="65"/>
      <c r="V59" s="64">
        <v>17363</v>
      </c>
      <c r="W59" s="64"/>
      <c r="X59" s="65"/>
      <c r="Y59" s="65">
        <v>9462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23</v>
      </c>
      <c r="AP59" s="67" t="s">
        <v>23</v>
      </c>
      <c r="AQ59" s="67" t="s">
        <v>23</v>
      </c>
      <c r="AR59" s="67" t="s">
        <v>23</v>
      </c>
      <c r="AS59" s="36"/>
    </row>
    <row r="60" spans="1:45" ht="156">
      <c r="A60" s="50" t="s">
        <v>160</v>
      </c>
      <c r="B60" s="51" t="s">
        <v>161</v>
      </c>
      <c r="C60" s="52">
        <v>0.036</v>
      </c>
      <c r="D60" s="53">
        <v>4231.99</v>
      </c>
      <c r="E60" s="53" t="s">
        <v>162</v>
      </c>
      <c r="F60" s="53" t="s">
        <v>163</v>
      </c>
      <c r="G60" s="53">
        <v>152</v>
      </c>
      <c r="H60" s="53" t="s">
        <v>164</v>
      </c>
      <c r="I60" s="53">
        <v>1</v>
      </c>
      <c r="J60" s="53" t="s">
        <v>165</v>
      </c>
      <c r="K60" s="54" t="s">
        <v>166</v>
      </c>
      <c r="L60" s="53">
        <v>484</v>
      </c>
      <c r="M60" s="53" t="s">
        <v>167</v>
      </c>
      <c r="N60" s="53">
        <v>8</v>
      </c>
      <c r="O60" s="55">
        <f>7+0</f>
        <v>7</v>
      </c>
      <c r="P60" s="56" t="s">
        <v>61</v>
      </c>
      <c r="Q60" s="55">
        <f>109+0</f>
        <v>109</v>
      </c>
      <c r="R60" s="55">
        <v>152</v>
      </c>
      <c r="S60" s="55">
        <v>484</v>
      </c>
      <c r="T60" s="56"/>
      <c r="U60" s="56"/>
      <c r="V60" s="55"/>
      <c r="W60" s="55"/>
      <c r="X60" s="56">
        <v>629</v>
      </c>
      <c r="Y60" s="56"/>
      <c r="Z60" s="56"/>
      <c r="AA60" s="56"/>
      <c r="AB60" s="56"/>
      <c r="AC60" s="56"/>
      <c r="AD60" s="56"/>
      <c r="AE60" s="57">
        <v>109</v>
      </c>
      <c r="AF60" s="57">
        <v>8</v>
      </c>
      <c r="AG60" s="57"/>
      <c r="AH60" s="57">
        <v>367</v>
      </c>
      <c r="AI60" s="55">
        <v>7</v>
      </c>
      <c r="AJ60" s="55">
        <v>1</v>
      </c>
      <c r="AK60" s="55"/>
      <c r="AL60" s="55">
        <v>144</v>
      </c>
      <c r="AM60" s="55">
        <v>484</v>
      </c>
      <c r="AN60" s="55">
        <v>152</v>
      </c>
      <c r="AO60" s="58">
        <v>15.5</v>
      </c>
      <c r="AP60" s="58">
        <v>8.165</v>
      </c>
      <c r="AQ60" s="58">
        <v>15.279</v>
      </c>
      <c r="AR60" s="58">
        <v>2.547</v>
      </c>
      <c r="AS60" s="36"/>
    </row>
    <row r="61" spans="1:45" ht="38.25">
      <c r="A61" s="59" t="s">
        <v>23</v>
      </c>
      <c r="B61" s="60" t="s">
        <v>168</v>
      </c>
      <c r="C61" s="61" t="s">
        <v>157</v>
      </c>
      <c r="D61" s="62"/>
      <c r="E61" s="62"/>
      <c r="F61" s="62"/>
      <c r="G61" s="62">
        <v>7</v>
      </c>
      <c r="H61" s="62"/>
      <c r="I61" s="62"/>
      <c r="J61" s="62" t="s">
        <v>157</v>
      </c>
      <c r="K61" s="63"/>
      <c r="L61" s="62">
        <v>98</v>
      </c>
      <c r="M61" s="62"/>
      <c r="N61" s="62"/>
      <c r="O61" s="64"/>
      <c r="P61" s="65"/>
      <c r="Q61" s="64"/>
      <c r="R61" s="64"/>
      <c r="S61" s="64"/>
      <c r="T61" s="65" t="s">
        <v>168</v>
      </c>
      <c r="U61" s="65"/>
      <c r="V61" s="64">
        <v>98</v>
      </c>
      <c r="W61" s="64"/>
      <c r="X61" s="65"/>
      <c r="Y61" s="65">
        <v>7</v>
      </c>
      <c r="Z61" s="65"/>
      <c r="AA61" s="65" t="s">
        <v>157</v>
      </c>
      <c r="AB61" s="65"/>
      <c r="AC61" s="65" t="s">
        <v>64</v>
      </c>
      <c r="AD61" s="65"/>
      <c r="AE61" s="66"/>
      <c r="AF61" s="66"/>
      <c r="AG61" s="66"/>
      <c r="AH61" s="66"/>
      <c r="AI61" s="64"/>
      <c r="AJ61" s="64"/>
      <c r="AK61" s="64"/>
      <c r="AL61" s="64"/>
      <c r="AM61" s="64"/>
      <c r="AN61" s="64"/>
      <c r="AO61" s="67" t="s">
        <v>23</v>
      </c>
      <c r="AP61" s="67" t="s">
        <v>23</v>
      </c>
      <c r="AQ61" s="67" t="s">
        <v>23</v>
      </c>
      <c r="AR61" s="67" t="s">
        <v>23</v>
      </c>
      <c r="AS61" s="36"/>
    </row>
    <row r="62" spans="1:45" ht="25.5">
      <c r="A62" s="59" t="s">
        <v>23</v>
      </c>
      <c r="B62" s="60" t="s">
        <v>169</v>
      </c>
      <c r="C62" s="61" t="s">
        <v>159</v>
      </c>
      <c r="D62" s="62"/>
      <c r="E62" s="62"/>
      <c r="F62" s="62"/>
      <c r="G62" s="62">
        <v>4</v>
      </c>
      <c r="H62" s="62"/>
      <c r="I62" s="62"/>
      <c r="J62" s="62" t="s">
        <v>159</v>
      </c>
      <c r="K62" s="63"/>
      <c r="L62" s="62">
        <v>47</v>
      </c>
      <c r="M62" s="62"/>
      <c r="N62" s="62"/>
      <c r="O62" s="64"/>
      <c r="P62" s="65"/>
      <c r="Q62" s="64"/>
      <c r="R62" s="64"/>
      <c r="S62" s="64"/>
      <c r="T62" s="65"/>
      <c r="U62" s="65" t="s">
        <v>169</v>
      </c>
      <c r="V62" s="64"/>
      <c r="W62" s="64">
        <v>47</v>
      </c>
      <c r="X62" s="65"/>
      <c r="Y62" s="65"/>
      <c r="Z62" s="65">
        <v>4</v>
      </c>
      <c r="AA62" s="65"/>
      <c r="AB62" s="65" t="s">
        <v>159</v>
      </c>
      <c r="AC62" s="65"/>
      <c r="AD62" s="65" t="s">
        <v>64</v>
      </c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6"/>
    </row>
    <row r="63" spans="1:45" ht="12.75">
      <c r="A63" s="59" t="s">
        <v>23</v>
      </c>
      <c r="B63" s="60" t="s">
        <v>67</v>
      </c>
      <c r="C63" s="61" t="s">
        <v>23</v>
      </c>
      <c r="D63" s="62"/>
      <c r="E63" s="62"/>
      <c r="F63" s="62"/>
      <c r="G63" s="62">
        <v>163</v>
      </c>
      <c r="H63" s="62"/>
      <c r="I63" s="62"/>
      <c r="J63" s="62"/>
      <c r="K63" s="63"/>
      <c r="L63" s="62">
        <v>629</v>
      </c>
      <c r="M63" s="62"/>
      <c r="N63" s="62"/>
      <c r="O63" s="64"/>
      <c r="P63" s="65"/>
      <c r="Q63" s="64"/>
      <c r="R63" s="64"/>
      <c r="S63" s="64"/>
      <c r="T63" s="65" t="s">
        <v>67</v>
      </c>
      <c r="U63" s="65"/>
      <c r="V63" s="64">
        <v>629</v>
      </c>
      <c r="W63" s="64"/>
      <c r="X63" s="65"/>
      <c r="Y63" s="65">
        <v>163</v>
      </c>
      <c r="Z63" s="65"/>
      <c r="AA63" s="65"/>
      <c r="AB63" s="65"/>
      <c r="AC63" s="65"/>
      <c r="AD63" s="65"/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23</v>
      </c>
      <c r="AP63" s="67" t="s">
        <v>23</v>
      </c>
      <c r="AQ63" s="67" t="s">
        <v>23</v>
      </c>
      <c r="AR63" s="67" t="s">
        <v>23</v>
      </c>
      <c r="AS63" s="36"/>
    </row>
    <row r="64" spans="1:45" ht="84">
      <c r="A64" s="50" t="s">
        <v>170</v>
      </c>
      <c r="B64" s="51" t="s">
        <v>171</v>
      </c>
      <c r="C64" s="52">
        <v>3.6</v>
      </c>
      <c r="D64" s="53">
        <v>75.27</v>
      </c>
      <c r="E64" s="53" t="s">
        <v>172</v>
      </c>
      <c r="F64" s="53"/>
      <c r="G64" s="53">
        <v>271</v>
      </c>
      <c r="H64" s="53" t="s">
        <v>173</v>
      </c>
      <c r="I64" s="53"/>
      <c r="J64" s="53" t="s">
        <v>174</v>
      </c>
      <c r="K64" s="54"/>
      <c r="L64" s="53">
        <v>424</v>
      </c>
      <c r="M64" s="53" t="s">
        <v>175</v>
      </c>
      <c r="N64" s="53"/>
      <c r="O64" s="55">
        <f>0+0</f>
        <v>0</v>
      </c>
      <c r="P64" s="56" t="s">
        <v>100</v>
      </c>
      <c r="Q64" s="55">
        <f>0+0</f>
        <v>0</v>
      </c>
      <c r="R64" s="55">
        <v>271</v>
      </c>
      <c r="S64" s="55">
        <v>424</v>
      </c>
      <c r="T64" s="56"/>
      <c r="U64" s="56"/>
      <c r="V64" s="55"/>
      <c r="W64" s="55"/>
      <c r="X64" s="56">
        <v>424</v>
      </c>
      <c r="Y64" s="56"/>
      <c r="Z64" s="56"/>
      <c r="AA64" s="56"/>
      <c r="AB64" s="56"/>
      <c r="AC64" s="56"/>
      <c r="AD64" s="56"/>
      <c r="AE64" s="57"/>
      <c r="AF64" s="57"/>
      <c r="AG64" s="57"/>
      <c r="AH64" s="57">
        <v>424</v>
      </c>
      <c r="AI64" s="55"/>
      <c r="AJ64" s="55"/>
      <c r="AK64" s="55"/>
      <c r="AL64" s="55">
        <v>271</v>
      </c>
      <c r="AM64" s="55">
        <v>424</v>
      </c>
      <c r="AN64" s="55">
        <v>271</v>
      </c>
      <c r="AO64" s="58" t="s">
        <v>23</v>
      </c>
      <c r="AP64" s="58" t="s">
        <v>23</v>
      </c>
      <c r="AQ64" s="58" t="s">
        <v>23</v>
      </c>
      <c r="AR64" s="58">
        <v>1.564</v>
      </c>
      <c r="AS64" s="36"/>
    </row>
    <row r="65" spans="1:45" ht="168">
      <c r="A65" s="50" t="s">
        <v>176</v>
      </c>
      <c r="B65" s="51" t="s">
        <v>177</v>
      </c>
      <c r="C65" s="52">
        <v>0.042</v>
      </c>
      <c r="D65" s="53">
        <v>16669.1</v>
      </c>
      <c r="E65" s="53" t="s">
        <v>178</v>
      </c>
      <c r="F65" s="53" t="s">
        <v>179</v>
      </c>
      <c r="G65" s="53">
        <v>700</v>
      </c>
      <c r="H65" s="53" t="s">
        <v>180</v>
      </c>
      <c r="I65" s="53">
        <v>2</v>
      </c>
      <c r="J65" s="53" t="s">
        <v>181</v>
      </c>
      <c r="K65" s="54" t="s">
        <v>182</v>
      </c>
      <c r="L65" s="53">
        <v>3727</v>
      </c>
      <c r="M65" s="53" t="s">
        <v>183</v>
      </c>
      <c r="N65" s="53">
        <v>14</v>
      </c>
      <c r="O65" s="55">
        <f>71+0</f>
        <v>71</v>
      </c>
      <c r="P65" s="56" t="s">
        <v>61</v>
      </c>
      <c r="Q65" s="55">
        <f>1016+0</f>
        <v>1016</v>
      </c>
      <c r="R65" s="55">
        <v>700</v>
      </c>
      <c r="S65" s="55">
        <v>3727</v>
      </c>
      <c r="T65" s="56"/>
      <c r="U65" s="56"/>
      <c r="V65" s="55"/>
      <c r="W65" s="55"/>
      <c r="X65" s="56">
        <v>4923</v>
      </c>
      <c r="Y65" s="56"/>
      <c r="Z65" s="56"/>
      <c r="AA65" s="56"/>
      <c r="AB65" s="56"/>
      <c r="AC65" s="56"/>
      <c r="AD65" s="56"/>
      <c r="AE65" s="57">
        <v>1016</v>
      </c>
      <c r="AF65" s="57">
        <v>14</v>
      </c>
      <c r="AG65" s="57"/>
      <c r="AH65" s="57">
        <v>2697</v>
      </c>
      <c r="AI65" s="55">
        <v>71</v>
      </c>
      <c r="AJ65" s="55">
        <v>2</v>
      </c>
      <c r="AK65" s="55"/>
      <c r="AL65" s="55">
        <v>627</v>
      </c>
      <c r="AM65" s="55">
        <v>3727</v>
      </c>
      <c r="AN65" s="55">
        <v>700</v>
      </c>
      <c r="AO65" s="58">
        <v>14.31</v>
      </c>
      <c r="AP65" s="58">
        <v>6.952</v>
      </c>
      <c r="AQ65" s="58">
        <v>14.282</v>
      </c>
      <c r="AR65" s="58">
        <v>4.302</v>
      </c>
      <c r="AS65" s="36"/>
    </row>
    <row r="66" spans="1:45" ht="38.25">
      <c r="A66" s="59" t="s">
        <v>23</v>
      </c>
      <c r="B66" s="60" t="s">
        <v>184</v>
      </c>
      <c r="C66" s="61" t="s">
        <v>63</v>
      </c>
      <c r="D66" s="62"/>
      <c r="E66" s="62"/>
      <c r="F66" s="62"/>
      <c r="G66" s="62">
        <v>67</v>
      </c>
      <c r="H66" s="62"/>
      <c r="I66" s="62"/>
      <c r="J66" s="62" t="s">
        <v>63</v>
      </c>
      <c r="K66" s="63"/>
      <c r="L66" s="62">
        <v>816</v>
      </c>
      <c r="M66" s="62"/>
      <c r="N66" s="62"/>
      <c r="O66" s="64"/>
      <c r="P66" s="65"/>
      <c r="Q66" s="64"/>
      <c r="R66" s="64"/>
      <c r="S66" s="64"/>
      <c r="T66" s="65" t="s">
        <v>184</v>
      </c>
      <c r="U66" s="65"/>
      <c r="V66" s="64">
        <v>816</v>
      </c>
      <c r="W66" s="64"/>
      <c r="X66" s="65"/>
      <c r="Y66" s="65">
        <v>67</v>
      </c>
      <c r="Z66" s="65"/>
      <c r="AA66" s="65" t="s">
        <v>63</v>
      </c>
      <c r="AB66" s="65"/>
      <c r="AC66" s="65" t="s">
        <v>64</v>
      </c>
      <c r="AD66" s="65"/>
      <c r="AE66" s="66"/>
      <c r="AF66" s="66"/>
      <c r="AG66" s="66"/>
      <c r="AH66" s="66"/>
      <c r="AI66" s="64"/>
      <c r="AJ66" s="64"/>
      <c r="AK66" s="64"/>
      <c r="AL66" s="64"/>
      <c r="AM66" s="64"/>
      <c r="AN66" s="64"/>
      <c r="AO66" s="67" t="s">
        <v>23</v>
      </c>
      <c r="AP66" s="67" t="s">
        <v>23</v>
      </c>
      <c r="AQ66" s="67" t="s">
        <v>23</v>
      </c>
      <c r="AR66" s="67" t="s">
        <v>23</v>
      </c>
      <c r="AS66" s="36"/>
    </row>
    <row r="67" spans="1:45" ht="38.25">
      <c r="A67" s="59" t="s">
        <v>23</v>
      </c>
      <c r="B67" s="60" t="s">
        <v>185</v>
      </c>
      <c r="C67" s="61" t="s">
        <v>66</v>
      </c>
      <c r="D67" s="62"/>
      <c r="E67" s="62"/>
      <c r="F67" s="62"/>
      <c r="G67" s="62">
        <v>33</v>
      </c>
      <c r="H67" s="62"/>
      <c r="I67" s="62"/>
      <c r="J67" s="62" t="s">
        <v>66</v>
      </c>
      <c r="K67" s="63"/>
      <c r="L67" s="62">
        <v>380</v>
      </c>
      <c r="M67" s="62"/>
      <c r="N67" s="62"/>
      <c r="O67" s="64"/>
      <c r="P67" s="65"/>
      <c r="Q67" s="64"/>
      <c r="R67" s="64"/>
      <c r="S67" s="64"/>
      <c r="T67" s="65"/>
      <c r="U67" s="65" t="s">
        <v>185</v>
      </c>
      <c r="V67" s="64"/>
      <c r="W67" s="64">
        <v>380</v>
      </c>
      <c r="X67" s="65"/>
      <c r="Y67" s="65"/>
      <c r="Z67" s="65">
        <v>33</v>
      </c>
      <c r="AA67" s="65"/>
      <c r="AB67" s="65" t="s">
        <v>66</v>
      </c>
      <c r="AC67" s="65"/>
      <c r="AD67" s="65" t="s">
        <v>64</v>
      </c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6"/>
    </row>
    <row r="68" spans="1:45" ht="12.75">
      <c r="A68" s="59" t="s">
        <v>23</v>
      </c>
      <c r="B68" s="60" t="s">
        <v>67</v>
      </c>
      <c r="C68" s="61" t="s">
        <v>23</v>
      </c>
      <c r="D68" s="62"/>
      <c r="E68" s="62"/>
      <c r="F68" s="62"/>
      <c r="G68" s="62">
        <v>800</v>
      </c>
      <c r="H68" s="62"/>
      <c r="I68" s="62"/>
      <c r="J68" s="62"/>
      <c r="K68" s="63"/>
      <c r="L68" s="62">
        <v>4923</v>
      </c>
      <c r="M68" s="62"/>
      <c r="N68" s="62"/>
      <c r="O68" s="64"/>
      <c r="P68" s="65"/>
      <c r="Q68" s="64"/>
      <c r="R68" s="64"/>
      <c r="S68" s="64"/>
      <c r="T68" s="65" t="s">
        <v>67</v>
      </c>
      <c r="U68" s="65"/>
      <c r="V68" s="64">
        <v>4923</v>
      </c>
      <c r="W68" s="64"/>
      <c r="X68" s="65"/>
      <c r="Y68" s="65">
        <v>800</v>
      </c>
      <c r="Z68" s="65"/>
      <c r="AA68" s="65"/>
      <c r="AB68" s="65"/>
      <c r="AC68" s="65"/>
      <c r="AD68" s="65"/>
      <c r="AE68" s="66"/>
      <c r="AF68" s="66"/>
      <c r="AG68" s="66"/>
      <c r="AH68" s="66"/>
      <c r="AI68" s="64"/>
      <c r="AJ68" s="64"/>
      <c r="AK68" s="64"/>
      <c r="AL68" s="64"/>
      <c r="AM68" s="64"/>
      <c r="AN68" s="64"/>
      <c r="AO68" s="67" t="s">
        <v>23</v>
      </c>
      <c r="AP68" s="67" t="s">
        <v>23</v>
      </c>
      <c r="AQ68" s="67" t="s">
        <v>23</v>
      </c>
      <c r="AR68" s="67" t="s">
        <v>23</v>
      </c>
      <c r="AS68" s="36"/>
    </row>
    <row r="69" spans="1:45" ht="96">
      <c r="A69" s="50" t="s">
        <v>186</v>
      </c>
      <c r="B69" s="51" t="s">
        <v>187</v>
      </c>
      <c r="C69" s="52">
        <v>0.06</v>
      </c>
      <c r="D69" s="53">
        <v>973.73</v>
      </c>
      <c r="E69" s="53">
        <v>804.21</v>
      </c>
      <c r="F69" s="53" t="s">
        <v>139</v>
      </c>
      <c r="G69" s="53">
        <v>58</v>
      </c>
      <c r="H69" s="53">
        <v>48</v>
      </c>
      <c r="I69" s="53" t="s">
        <v>188</v>
      </c>
      <c r="J69" s="53">
        <v>15.5</v>
      </c>
      <c r="K69" s="54" t="s">
        <v>141</v>
      </c>
      <c r="L69" s="53">
        <v>845</v>
      </c>
      <c r="M69" s="53">
        <v>744</v>
      </c>
      <c r="N69" s="53" t="s">
        <v>189</v>
      </c>
      <c r="O69" s="55">
        <f>48+5</f>
        <v>53</v>
      </c>
      <c r="P69" s="56" t="s">
        <v>61</v>
      </c>
      <c r="Q69" s="55">
        <f>744+78</f>
        <v>822</v>
      </c>
      <c r="R69" s="55">
        <v>58</v>
      </c>
      <c r="S69" s="55">
        <v>845</v>
      </c>
      <c r="T69" s="56"/>
      <c r="U69" s="56"/>
      <c r="V69" s="55"/>
      <c r="W69" s="55"/>
      <c r="X69" s="56">
        <v>1928</v>
      </c>
      <c r="Y69" s="56"/>
      <c r="Z69" s="56"/>
      <c r="AA69" s="56"/>
      <c r="AB69" s="56"/>
      <c r="AC69" s="56"/>
      <c r="AD69" s="56"/>
      <c r="AE69" s="57">
        <v>744</v>
      </c>
      <c r="AF69" s="57">
        <v>101</v>
      </c>
      <c r="AG69" s="57">
        <v>78</v>
      </c>
      <c r="AH69" s="57"/>
      <c r="AI69" s="55">
        <v>48</v>
      </c>
      <c r="AJ69" s="55">
        <v>10</v>
      </c>
      <c r="AK69" s="55">
        <v>5</v>
      </c>
      <c r="AL69" s="55"/>
      <c r="AM69" s="55">
        <v>845</v>
      </c>
      <c r="AN69" s="55">
        <v>58</v>
      </c>
      <c r="AO69" s="58">
        <v>15.5</v>
      </c>
      <c r="AP69" s="58">
        <v>10.078</v>
      </c>
      <c r="AQ69" s="58">
        <v>15.502</v>
      </c>
      <c r="AR69" s="58" t="s">
        <v>23</v>
      </c>
      <c r="AS69" s="36"/>
    </row>
    <row r="70" spans="1:45" ht="38.25">
      <c r="A70" s="59" t="s">
        <v>23</v>
      </c>
      <c r="B70" s="60" t="s">
        <v>190</v>
      </c>
      <c r="C70" s="61" t="s">
        <v>144</v>
      </c>
      <c r="D70" s="62"/>
      <c r="E70" s="62"/>
      <c r="F70" s="62"/>
      <c r="G70" s="62">
        <v>52</v>
      </c>
      <c r="H70" s="62"/>
      <c r="I70" s="62"/>
      <c r="J70" s="62" t="s">
        <v>144</v>
      </c>
      <c r="K70" s="63"/>
      <c r="L70" s="62">
        <v>692</v>
      </c>
      <c r="M70" s="62"/>
      <c r="N70" s="62"/>
      <c r="O70" s="64"/>
      <c r="P70" s="65"/>
      <c r="Q70" s="64"/>
      <c r="R70" s="64"/>
      <c r="S70" s="64"/>
      <c r="T70" s="65" t="s">
        <v>190</v>
      </c>
      <c r="U70" s="65"/>
      <c r="V70" s="64">
        <v>692</v>
      </c>
      <c r="W70" s="64"/>
      <c r="X70" s="65"/>
      <c r="Y70" s="65">
        <v>52</v>
      </c>
      <c r="Z70" s="65"/>
      <c r="AA70" s="65" t="s">
        <v>144</v>
      </c>
      <c r="AB70" s="65"/>
      <c r="AC70" s="65" t="s">
        <v>64</v>
      </c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6"/>
    </row>
    <row r="71" spans="1:45" ht="25.5">
      <c r="A71" s="59" t="s">
        <v>23</v>
      </c>
      <c r="B71" s="60" t="s">
        <v>191</v>
      </c>
      <c r="C71" s="61" t="s">
        <v>93</v>
      </c>
      <c r="D71" s="62"/>
      <c r="E71" s="62"/>
      <c r="F71" s="62"/>
      <c r="G71" s="62">
        <v>32</v>
      </c>
      <c r="H71" s="62"/>
      <c r="I71" s="62"/>
      <c r="J71" s="62" t="s">
        <v>93</v>
      </c>
      <c r="K71" s="63"/>
      <c r="L71" s="62">
        <v>391</v>
      </c>
      <c r="M71" s="62"/>
      <c r="N71" s="62"/>
      <c r="O71" s="64"/>
      <c r="P71" s="65"/>
      <c r="Q71" s="64"/>
      <c r="R71" s="64"/>
      <c r="S71" s="64"/>
      <c r="T71" s="65"/>
      <c r="U71" s="65" t="s">
        <v>191</v>
      </c>
      <c r="V71" s="64"/>
      <c r="W71" s="64">
        <v>391</v>
      </c>
      <c r="X71" s="65"/>
      <c r="Y71" s="65"/>
      <c r="Z71" s="65">
        <v>32</v>
      </c>
      <c r="AA71" s="65"/>
      <c r="AB71" s="65" t="s">
        <v>93</v>
      </c>
      <c r="AC71" s="65"/>
      <c r="AD71" s="65" t="s">
        <v>64</v>
      </c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6"/>
    </row>
    <row r="72" spans="1:45" ht="12.75">
      <c r="A72" s="59" t="s">
        <v>23</v>
      </c>
      <c r="B72" s="60" t="s">
        <v>67</v>
      </c>
      <c r="C72" s="61" t="s">
        <v>23</v>
      </c>
      <c r="D72" s="62"/>
      <c r="E72" s="62"/>
      <c r="F72" s="62"/>
      <c r="G72" s="62">
        <v>142</v>
      </c>
      <c r="H72" s="62"/>
      <c r="I72" s="62"/>
      <c r="J72" s="62"/>
      <c r="K72" s="63"/>
      <c r="L72" s="62">
        <v>1928</v>
      </c>
      <c r="M72" s="62"/>
      <c r="N72" s="62"/>
      <c r="O72" s="64"/>
      <c r="P72" s="65"/>
      <c r="Q72" s="64"/>
      <c r="R72" s="64"/>
      <c r="S72" s="64"/>
      <c r="T72" s="65" t="s">
        <v>67</v>
      </c>
      <c r="U72" s="65"/>
      <c r="V72" s="64">
        <v>1928</v>
      </c>
      <c r="W72" s="64"/>
      <c r="X72" s="65"/>
      <c r="Y72" s="65">
        <v>142</v>
      </c>
      <c r="Z72" s="65"/>
      <c r="AA72" s="65"/>
      <c r="AB72" s="65"/>
      <c r="AC72" s="65"/>
      <c r="AD72" s="65"/>
      <c r="AE72" s="66"/>
      <c r="AF72" s="66"/>
      <c r="AG72" s="66"/>
      <c r="AH72" s="66"/>
      <c r="AI72" s="64"/>
      <c r="AJ72" s="64"/>
      <c r="AK72" s="64"/>
      <c r="AL72" s="64"/>
      <c r="AM72" s="64"/>
      <c r="AN72" s="64"/>
      <c r="AO72" s="67" t="s">
        <v>23</v>
      </c>
      <c r="AP72" s="67" t="s">
        <v>23</v>
      </c>
      <c r="AQ72" s="67" t="s">
        <v>23</v>
      </c>
      <c r="AR72" s="67" t="s">
        <v>23</v>
      </c>
      <c r="AS72" s="36"/>
    </row>
    <row r="73" spans="1:45" ht="180">
      <c r="A73" s="50" t="s">
        <v>192</v>
      </c>
      <c r="B73" s="51" t="s">
        <v>193</v>
      </c>
      <c r="C73" s="52">
        <v>6</v>
      </c>
      <c r="D73" s="53">
        <v>77.06</v>
      </c>
      <c r="E73" s="53" t="s">
        <v>194</v>
      </c>
      <c r="F73" s="53">
        <v>23.12</v>
      </c>
      <c r="G73" s="53">
        <v>462</v>
      </c>
      <c r="H73" s="53" t="s">
        <v>195</v>
      </c>
      <c r="I73" s="53">
        <v>139</v>
      </c>
      <c r="J73" s="53" t="s">
        <v>196</v>
      </c>
      <c r="K73" s="54">
        <v>6.384</v>
      </c>
      <c r="L73" s="53">
        <v>4029</v>
      </c>
      <c r="M73" s="53" t="s">
        <v>197</v>
      </c>
      <c r="N73" s="53">
        <v>887</v>
      </c>
      <c r="O73" s="55">
        <f>157+0</f>
        <v>157</v>
      </c>
      <c r="P73" s="56" t="s">
        <v>61</v>
      </c>
      <c r="Q73" s="55">
        <f>2247+0</f>
        <v>2247</v>
      </c>
      <c r="R73" s="55">
        <v>462</v>
      </c>
      <c r="S73" s="55">
        <v>4029</v>
      </c>
      <c r="T73" s="56"/>
      <c r="U73" s="56"/>
      <c r="V73" s="55"/>
      <c r="W73" s="55"/>
      <c r="X73" s="56">
        <v>6875</v>
      </c>
      <c r="Y73" s="56"/>
      <c r="Z73" s="56"/>
      <c r="AA73" s="56"/>
      <c r="AB73" s="56"/>
      <c r="AC73" s="56"/>
      <c r="AD73" s="56"/>
      <c r="AE73" s="57">
        <v>2247</v>
      </c>
      <c r="AF73" s="57">
        <v>887</v>
      </c>
      <c r="AG73" s="57"/>
      <c r="AH73" s="57">
        <v>895</v>
      </c>
      <c r="AI73" s="55">
        <v>157</v>
      </c>
      <c r="AJ73" s="55">
        <v>139</v>
      </c>
      <c r="AK73" s="55"/>
      <c r="AL73" s="55">
        <v>166</v>
      </c>
      <c r="AM73" s="55">
        <v>4029</v>
      </c>
      <c r="AN73" s="55">
        <v>462</v>
      </c>
      <c r="AO73" s="58">
        <v>14.31</v>
      </c>
      <c r="AP73" s="58">
        <v>6.384</v>
      </c>
      <c r="AQ73" s="58" t="s">
        <v>23</v>
      </c>
      <c r="AR73" s="58">
        <v>5.394</v>
      </c>
      <c r="AS73" s="36"/>
    </row>
    <row r="74" spans="1:45" ht="38.25">
      <c r="A74" s="59" t="s">
        <v>23</v>
      </c>
      <c r="B74" s="60" t="s">
        <v>198</v>
      </c>
      <c r="C74" s="61" t="s">
        <v>199</v>
      </c>
      <c r="D74" s="62"/>
      <c r="E74" s="62"/>
      <c r="F74" s="62"/>
      <c r="G74" s="62">
        <v>127</v>
      </c>
      <c r="H74" s="62"/>
      <c r="I74" s="62"/>
      <c r="J74" s="62" t="s">
        <v>199</v>
      </c>
      <c r="K74" s="63"/>
      <c r="L74" s="62">
        <v>1547</v>
      </c>
      <c r="M74" s="62"/>
      <c r="N74" s="62"/>
      <c r="O74" s="64"/>
      <c r="P74" s="65"/>
      <c r="Q74" s="64"/>
      <c r="R74" s="64"/>
      <c r="S74" s="64"/>
      <c r="T74" s="65" t="s">
        <v>198</v>
      </c>
      <c r="U74" s="65"/>
      <c r="V74" s="64">
        <v>1547</v>
      </c>
      <c r="W74" s="64"/>
      <c r="X74" s="65"/>
      <c r="Y74" s="65">
        <v>127</v>
      </c>
      <c r="Z74" s="65"/>
      <c r="AA74" s="65" t="s">
        <v>199</v>
      </c>
      <c r="AB74" s="65"/>
      <c r="AC74" s="65" t="s">
        <v>64</v>
      </c>
      <c r="AD74" s="65"/>
      <c r="AE74" s="66"/>
      <c r="AF74" s="66"/>
      <c r="AG74" s="66"/>
      <c r="AH74" s="66"/>
      <c r="AI74" s="64"/>
      <c r="AJ74" s="64"/>
      <c r="AK74" s="64"/>
      <c r="AL74" s="64"/>
      <c r="AM74" s="64"/>
      <c r="AN74" s="64"/>
      <c r="AO74" s="67" t="s">
        <v>23</v>
      </c>
      <c r="AP74" s="67" t="s">
        <v>23</v>
      </c>
      <c r="AQ74" s="67" t="s">
        <v>23</v>
      </c>
      <c r="AR74" s="67" t="s">
        <v>23</v>
      </c>
      <c r="AS74" s="36"/>
    </row>
    <row r="75" spans="1:45" ht="38.25">
      <c r="A75" s="59" t="s">
        <v>23</v>
      </c>
      <c r="B75" s="60" t="s">
        <v>200</v>
      </c>
      <c r="C75" s="61" t="s">
        <v>201</v>
      </c>
      <c r="D75" s="62"/>
      <c r="E75" s="62"/>
      <c r="F75" s="62"/>
      <c r="G75" s="62">
        <v>113</v>
      </c>
      <c r="H75" s="62"/>
      <c r="I75" s="62"/>
      <c r="J75" s="62" t="s">
        <v>201</v>
      </c>
      <c r="K75" s="63"/>
      <c r="L75" s="62">
        <v>1299</v>
      </c>
      <c r="M75" s="62"/>
      <c r="N75" s="62"/>
      <c r="O75" s="64"/>
      <c r="P75" s="65"/>
      <c r="Q75" s="64"/>
      <c r="R75" s="64"/>
      <c r="S75" s="64"/>
      <c r="T75" s="65"/>
      <c r="U75" s="65" t="s">
        <v>200</v>
      </c>
      <c r="V75" s="64"/>
      <c r="W75" s="64">
        <v>1299</v>
      </c>
      <c r="X75" s="65"/>
      <c r="Y75" s="65"/>
      <c r="Z75" s="65">
        <v>113</v>
      </c>
      <c r="AA75" s="65"/>
      <c r="AB75" s="65" t="s">
        <v>201</v>
      </c>
      <c r="AC75" s="65"/>
      <c r="AD75" s="65" t="s">
        <v>64</v>
      </c>
      <c r="AE75" s="66"/>
      <c r="AF75" s="66"/>
      <c r="AG75" s="66"/>
      <c r="AH75" s="66"/>
      <c r="AI75" s="64"/>
      <c r="AJ75" s="64"/>
      <c r="AK75" s="64"/>
      <c r="AL75" s="64"/>
      <c r="AM75" s="64"/>
      <c r="AN75" s="64"/>
      <c r="AO75" s="67" t="s">
        <v>23</v>
      </c>
      <c r="AP75" s="67" t="s">
        <v>23</v>
      </c>
      <c r="AQ75" s="67" t="s">
        <v>23</v>
      </c>
      <c r="AR75" s="67" t="s">
        <v>23</v>
      </c>
      <c r="AS75" s="36"/>
    </row>
    <row r="76" spans="1:45" ht="12.75">
      <c r="A76" s="59" t="s">
        <v>23</v>
      </c>
      <c r="B76" s="60" t="s">
        <v>67</v>
      </c>
      <c r="C76" s="61" t="s">
        <v>23</v>
      </c>
      <c r="D76" s="62"/>
      <c r="E76" s="62"/>
      <c r="F76" s="62"/>
      <c r="G76" s="62">
        <v>702</v>
      </c>
      <c r="H76" s="62"/>
      <c r="I76" s="62"/>
      <c r="J76" s="62"/>
      <c r="K76" s="63"/>
      <c r="L76" s="62">
        <v>6875</v>
      </c>
      <c r="M76" s="62"/>
      <c r="N76" s="62"/>
      <c r="O76" s="64"/>
      <c r="P76" s="65"/>
      <c r="Q76" s="64"/>
      <c r="R76" s="64"/>
      <c r="S76" s="64"/>
      <c r="T76" s="65" t="s">
        <v>67</v>
      </c>
      <c r="U76" s="65"/>
      <c r="V76" s="64">
        <v>6875</v>
      </c>
      <c r="W76" s="64"/>
      <c r="X76" s="65"/>
      <c r="Y76" s="65">
        <v>702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6"/>
    </row>
    <row r="77" spans="1:45" ht="96">
      <c r="A77" s="50" t="s">
        <v>202</v>
      </c>
      <c r="B77" s="51" t="s">
        <v>203</v>
      </c>
      <c r="C77" s="52">
        <v>6</v>
      </c>
      <c r="D77" s="53">
        <v>1996.12</v>
      </c>
      <c r="E77" s="53" t="s">
        <v>204</v>
      </c>
      <c r="F77" s="53"/>
      <c r="G77" s="53">
        <v>11977</v>
      </c>
      <c r="H77" s="53" t="s">
        <v>205</v>
      </c>
      <c r="I77" s="53"/>
      <c r="J77" s="53" t="s">
        <v>129</v>
      </c>
      <c r="K77" s="54"/>
      <c r="L77" s="53">
        <v>59645</v>
      </c>
      <c r="M77" s="53" t="s">
        <v>206</v>
      </c>
      <c r="N77" s="53"/>
      <c r="O77" s="55">
        <f>0+0</f>
        <v>0</v>
      </c>
      <c r="P77" s="56" t="s">
        <v>100</v>
      </c>
      <c r="Q77" s="55">
        <f>0+0</f>
        <v>0</v>
      </c>
      <c r="R77" s="55">
        <v>11977</v>
      </c>
      <c r="S77" s="55">
        <v>59645</v>
      </c>
      <c r="T77" s="56"/>
      <c r="U77" s="56"/>
      <c r="V77" s="55"/>
      <c r="W77" s="55"/>
      <c r="X77" s="56">
        <v>59645</v>
      </c>
      <c r="Y77" s="56"/>
      <c r="Z77" s="56"/>
      <c r="AA77" s="56"/>
      <c r="AB77" s="56"/>
      <c r="AC77" s="56"/>
      <c r="AD77" s="56"/>
      <c r="AE77" s="57"/>
      <c r="AF77" s="57"/>
      <c r="AG77" s="57"/>
      <c r="AH77" s="57">
        <v>59645</v>
      </c>
      <c r="AI77" s="55"/>
      <c r="AJ77" s="55"/>
      <c r="AK77" s="55"/>
      <c r="AL77" s="55">
        <v>11977</v>
      </c>
      <c r="AM77" s="55">
        <v>59645</v>
      </c>
      <c r="AN77" s="55">
        <v>11977</v>
      </c>
      <c r="AO77" s="58" t="s">
        <v>23</v>
      </c>
      <c r="AP77" s="58" t="s">
        <v>23</v>
      </c>
      <c r="AQ77" s="58" t="s">
        <v>23</v>
      </c>
      <c r="AR77" s="58">
        <v>4.98</v>
      </c>
      <c r="AS77" s="36"/>
    </row>
    <row r="78" spans="1:45" ht="108">
      <c r="A78" s="50" t="s">
        <v>207</v>
      </c>
      <c r="B78" s="51" t="s">
        <v>208</v>
      </c>
      <c r="C78" s="52">
        <v>0.14</v>
      </c>
      <c r="D78" s="53">
        <v>9454.81</v>
      </c>
      <c r="E78" s="53" t="s">
        <v>209</v>
      </c>
      <c r="F78" s="53" t="s">
        <v>210</v>
      </c>
      <c r="G78" s="53">
        <v>1324</v>
      </c>
      <c r="H78" s="53" t="s">
        <v>211</v>
      </c>
      <c r="I78" s="53" t="s">
        <v>212</v>
      </c>
      <c r="J78" s="53" t="s">
        <v>213</v>
      </c>
      <c r="K78" s="54" t="s">
        <v>214</v>
      </c>
      <c r="L78" s="53">
        <v>15642</v>
      </c>
      <c r="M78" s="53" t="s">
        <v>215</v>
      </c>
      <c r="N78" s="53" t="s">
        <v>216</v>
      </c>
      <c r="O78" s="55">
        <f>442+2</f>
        <v>444</v>
      </c>
      <c r="P78" s="56" t="s">
        <v>61</v>
      </c>
      <c r="Q78" s="55">
        <f>6851+31</f>
        <v>6882</v>
      </c>
      <c r="R78" s="55">
        <v>1324</v>
      </c>
      <c r="S78" s="55">
        <v>15642</v>
      </c>
      <c r="T78" s="56"/>
      <c r="U78" s="56"/>
      <c r="V78" s="55"/>
      <c r="W78" s="55"/>
      <c r="X78" s="56">
        <v>24527</v>
      </c>
      <c r="Y78" s="56"/>
      <c r="Z78" s="56"/>
      <c r="AA78" s="56"/>
      <c r="AB78" s="56"/>
      <c r="AC78" s="56"/>
      <c r="AD78" s="56"/>
      <c r="AE78" s="57">
        <v>6851</v>
      </c>
      <c r="AF78" s="57">
        <v>94</v>
      </c>
      <c r="AG78" s="57">
        <v>31</v>
      </c>
      <c r="AH78" s="57">
        <v>8697</v>
      </c>
      <c r="AI78" s="55">
        <v>442</v>
      </c>
      <c r="AJ78" s="55">
        <v>15</v>
      </c>
      <c r="AK78" s="55">
        <v>2</v>
      </c>
      <c r="AL78" s="55">
        <v>867</v>
      </c>
      <c r="AM78" s="55">
        <v>15642</v>
      </c>
      <c r="AN78" s="55">
        <v>1324</v>
      </c>
      <c r="AO78" s="58">
        <v>15.5</v>
      </c>
      <c r="AP78" s="58">
        <v>6.267</v>
      </c>
      <c r="AQ78" s="58">
        <v>15.495</v>
      </c>
      <c r="AR78" s="58">
        <v>10.031</v>
      </c>
      <c r="AS78" s="36"/>
    </row>
    <row r="79" spans="1:45" ht="38.25">
      <c r="A79" s="59" t="s">
        <v>23</v>
      </c>
      <c r="B79" s="60" t="s">
        <v>217</v>
      </c>
      <c r="C79" s="61" t="s">
        <v>218</v>
      </c>
      <c r="D79" s="62"/>
      <c r="E79" s="62"/>
      <c r="F79" s="62"/>
      <c r="G79" s="62">
        <v>382</v>
      </c>
      <c r="H79" s="62"/>
      <c r="I79" s="62"/>
      <c r="J79" s="62" t="s">
        <v>218</v>
      </c>
      <c r="K79" s="63"/>
      <c r="L79" s="62">
        <v>5031</v>
      </c>
      <c r="M79" s="62"/>
      <c r="N79" s="62"/>
      <c r="O79" s="64"/>
      <c r="P79" s="65"/>
      <c r="Q79" s="64"/>
      <c r="R79" s="64"/>
      <c r="S79" s="64"/>
      <c r="T79" s="65" t="s">
        <v>217</v>
      </c>
      <c r="U79" s="65"/>
      <c r="V79" s="64">
        <v>5031</v>
      </c>
      <c r="W79" s="64"/>
      <c r="X79" s="65"/>
      <c r="Y79" s="65">
        <v>382</v>
      </c>
      <c r="Z79" s="65"/>
      <c r="AA79" s="65" t="s">
        <v>218</v>
      </c>
      <c r="AB79" s="65"/>
      <c r="AC79" s="65" t="s">
        <v>64</v>
      </c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6"/>
    </row>
    <row r="80" spans="1:45" ht="38.25">
      <c r="A80" s="59" t="s">
        <v>23</v>
      </c>
      <c r="B80" s="60" t="s">
        <v>219</v>
      </c>
      <c r="C80" s="61" t="s">
        <v>220</v>
      </c>
      <c r="D80" s="62"/>
      <c r="E80" s="62"/>
      <c r="F80" s="62"/>
      <c r="G80" s="62">
        <v>311</v>
      </c>
      <c r="H80" s="62"/>
      <c r="I80" s="62"/>
      <c r="J80" s="62" t="s">
        <v>220</v>
      </c>
      <c r="K80" s="63"/>
      <c r="L80" s="62">
        <v>3854</v>
      </c>
      <c r="M80" s="62"/>
      <c r="N80" s="62"/>
      <c r="O80" s="64"/>
      <c r="P80" s="65"/>
      <c r="Q80" s="64"/>
      <c r="R80" s="64"/>
      <c r="S80" s="64"/>
      <c r="T80" s="65"/>
      <c r="U80" s="65" t="s">
        <v>219</v>
      </c>
      <c r="V80" s="64"/>
      <c r="W80" s="64">
        <v>3854</v>
      </c>
      <c r="X80" s="65"/>
      <c r="Y80" s="65"/>
      <c r="Z80" s="65">
        <v>311</v>
      </c>
      <c r="AA80" s="65"/>
      <c r="AB80" s="65" t="s">
        <v>220</v>
      </c>
      <c r="AC80" s="65"/>
      <c r="AD80" s="65" t="s">
        <v>64</v>
      </c>
      <c r="AE80" s="66"/>
      <c r="AF80" s="66"/>
      <c r="AG80" s="66"/>
      <c r="AH80" s="66"/>
      <c r="AI80" s="64"/>
      <c r="AJ80" s="64"/>
      <c r="AK80" s="64"/>
      <c r="AL80" s="64"/>
      <c r="AM80" s="64"/>
      <c r="AN80" s="64"/>
      <c r="AO80" s="67" t="s">
        <v>23</v>
      </c>
      <c r="AP80" s="67" t="s">
        <v>23</v>
      </c>
      <c r="AQ80" s="67" t="s">
        <v>23</v>
      </c>
      <c r="AR80" s="67" t="s">
        <v>23</v>
      </c>
      <c r="AS80" s="36"/>
    </row>
    <row r="81" spans="1:45" ht="12.75">
      <c r="A81" s="59" t="s">
        <v>23</v>
      </c>
      <c r="B81" s="60" t="s">
        <v>67</v>
      </c>
      <c r="C81" s="61" t="s">
        <v>23</v>
      </c>
      <c r="D81" s="62"/>
      <c r="E81" s="62"/>
      <c r="F81" s="62"/>
      <c r="G81" s="62">
        <v>2017</v>
      </c>
      <c r="H81" s="62"/>
      <c r="I81" s="62"/>
      <c r="J81" s="62"/>
      <c r="K81" s="63"/>
      <c r="L81" s="62">
        <v>24527</v>
      </c>
      <c r="M81" s="62"/>
      <c r="N81" s="62"/>
      <c r="O81" s="64"/>
      <c r="P81" s="65"/>
      <c r="Q81" s="64"/>
      <c r="R81" s="64"/>
      <c r="S81" s="64"/>
      <c r="T81" s="65" t="s">
        <v>67</v>
      </c>
      <c r="U81" s="65"/>
      <c r="V81" s="64">
        <v>24527</v>
      </c>
      <c r="W81" s="64"/>
      <c r="X81" s="65"/>
      <c r="Y81" s="65">
        <v>2017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23</v>
      </c>
      <c r="AP81" s="67" t="s">
        <v>23</v>
      </c>
      <c r="AQ81" s="67" t="s">
        <v>23</v>
      </c>
      <c r="AR81" s="67" t="s">
        <v>23</v>
      </c>
      <c r="AS81" s="36"/>
    </row>
    <row r="82" spans="1:45" ht="180">
      <c r="A82" s="50" t="s">
        <v>221</v>
      </c>
      <c r="B82" s="51" t="s">
        <v>222</v>
      </c>
      <c r="C82" s="52">
        <v>5.83</v>
      </c>
      <c r="D82" s="53">
        <v>1078.84</v>
      </c>
      <c r="E82" s="53" t="s">
        <v>223</v>
      </c>
      <c r="F82" s="53">
        <v>7.71</v>
      </c>
      <c r="G82" s="53">
        <v>6290</v>
      </c>
      <c r="H82" s="53" t="s">
        <v>224</v>
      </c>
      <c r="I82" s="53">
        <v>45</v>
      </c>
      <c r="J82" s="53" t="s">
        <v>225</v>
      </c>
      <c r="K82" s="54">
        <v>8.039</v>
      </c>
      <c r="L82" s="53">
        <v>59120</v>
      </c>
      <c r="M82" s="53" t="s">
        <v>226</v>
      </c>
      <c r="N82" s="53">
        <v>362</v>
      </c>
      <c r="O82" s="55">
        <f>2403+0</f>
        <v>2403</v>
      </c>
      <c r="P82" s="56" t="s">
        <v>61</v>
      </c>
      <c r="Q82" s="55">
        <f>37247+0</f>
        <v>37247</v>
      </c>
      <c r="R82" s="55">
        <v>6290</v>
      </c>
      <c r="S82" s="55">
        <v>59120</v>
      </c>
      <c r="T82" s="56"/>
      <c r="U82" s="56"/>
      <c r="V82" s="55"/>
      <c r="W82" s="55"/>
      <c r="X82" s="56">
        <v>114145</v>
      </c>
      <c r="Y82" s="56"/>
      <c r="Z82" s="56"/>
      <c r="AA82" s="56"/>
      <c r="AB82" s="56"/>
      <c r="AC82" s="56"/>
      <c r="AD82" s="56"/>
      <c r="AE82" s="57">
        <v>37247</v>
      </c>
      <c r="AF82" s="57">
        <v>362</v>
      </c>
      <c r="AG82" s="57"/>
      <c r="AH82" s="57">
        <v>21511</v>
      </c>
      <c r="AI82" s="55">
        <v>2403</v>
      </c>
      <c r="AJ82" s="55">
        <v>45</v>
      </c>
      <c r="AK82" s="55"/>
      <c r="AL82" s="55">
        <v>3842</v>
      </c>
      <c r="AM82" s="55">
        <v>59120</v>
      </c>
      <c r="AN82" s="55">
        <v>6290</v>
      </c>
      <c r="AO82" s="58">
        <v>15.5</v>
      </c>
      <c r="AP82" s="58">
        <v>8.039</v>
      </c>
      <c r="AQ82" s="58" t="s">
        <v>23</v>
      </c>
      <c r="AR82" s="58">
        <v>5.599</v>
      </c>
      <c r="AS82" s="36"/>
    </row>
    <row r="83" spans="1:45" ht="38.25">
      <c r="A83" s="59" t="s">
        <v>23</v>
      </c>
      <c r="B83" s="60" t="s">
        <v>227</v>
      </c>
      <c r="C83" s="61" t="s">
        <v>228</v>
      </c>
      <c r="D83" s="62"/>
      <c r="E83" s="62"/>
      <c r="F83" s="62"/>
      <c r="G83" s="62">
        <v>2638</v>
      </c>
      <c r="H83" s="62"/>
      <c r="I83" s="62"/>
      <c r="J83" s="62" t="s">
        <v>228</v>
      </c>
      <c r="K83" s="63"/>
      <c r="L83" s="62">
        <v>34763</v>
      </c>
      <c r="M83" s="62"/>
      <c r="N83" s="62"/>
      <c r="O83" s="64"/>
      <c r="P83" s="65"/>
      <c r="Q83" s="64"/>
      <c r="R83" s="64"/>
      <c r="S83" s="64"/>
      <c r="T83" s="65" t="s">
        <v>227</v>
      </c>
      <c r="U83" s="65"/>
      <c r="V83" s="64">
        <v>34763</v>
      </c>
      <c r="W83" s="64"/>
      <c r="X83" s="65"/>
      <c r="Y83" s="65">
        <v>2638</v>
      </c>
      <c r="Z83" s="65"/>
      <c r="AA83" s="65" t="s">
        <v>228</v>
      </c>
      <c r="AB83" s="65"/>
      <c r="AC83" s="65" t="s">
        <v>64</v>
      </c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6"/>
    </row>
    <row r="84" spans="1:45" ht="38.25">
      <c r="A84" s="59" t="s">
        <v>23</v>
      </c>
      <c r="B84" s="60" t="s">
        <v>229</v>
      </c>
      <c r="C84" s="61" t="s">
        <v>230</v>
      </c>
      <c r="D84" s="62"/>
      <c r="E84" s="62"/>
      <c r="F84" s="62"/>
      <c r="G84" s="62">
        <v>1634</v>
      </c>
      <c r="H84" s="62"/>
      <c r="I84" s="62"/>
      <c r="J84" s="62" t="s">
        <v>230</v>
      </c>
      <c r="K84" s="63"/>
      <c r="L84" s="62">
        <v>20262</v>
      </c>
      <c r="M84" s="62"/>
      <c r="N84" s="62"/>
      <c r="O84" s="64"/>
      <c r="P84" s="65"/>
      <c r="Q84" s="64"/>
      <c r="R84" s="64"/>
      <c r="S84" s="64"/>
      <c r="T84" s="65"/>
      <c r="U84" s="65" t="s">
        <v>229</v>
      </c>
      <c r="V84" s="64"/>
      <c r="W84" s="64">
        <v>20262</v>
      </c>
      <c r="X84" s="65"/>
      <c r="Y84" s="65"/>
      <c r="Z84" s="65">
        <v>1634</v>
      </c>
      <c r="AA84" s="65"/>
      <c r="AB84" s="65" t="s">
        <v>230</v>
      </c>
      <c r="AC84" s="65"/>
      <c r="AD84" s="65" t="s">
        <v>64</v>
      </c>
      <c r="AE84" s="66"/>
      <c r="AF84" s="66"/>
      <c r="AG84" s="66"/>
      <c r="AH84" s="66"/>
      <c r="AI84" s="64"/>
      <c r="AJ84" s="64"/>
      <c r="AK84" s="64"/>
      <c r="AL84" s="64"/>
      <c r="AM84" s="64"/>
      <c r="AN84" s="64"/>
      <c r="AO84" s="67" t="s">
        <v>23</v>
      </c>
      <c r="AP84" s="67" t="s">
        <v>23</v>
      </c>
      <c r="AQ84" s="67" t="s">
        <v>23</v>
      </c>
      <c r="AR84" s="67" t="s">
        <v>23</v>
      </c>
      <c r="AS84" s="36"/>
    </row>
    <row r="85" spans="1:45" ht="12.75">
      <c r="A85" s="68" t="s">
        <v>23</v>
      </c>
      <c r="B85" s="69" t="s">
        <v>67</v>
      </c>
      <c r="C85" s="70" t="s">
        <v>23</v>
      </c>
      <c r="D85" s="71"/>
      <c r="E85" s="71"/>
      <c r="F85" s="71"/>
      <c r="G85" s="71">
        <v>10562</v>
      </c>
      <c r="H85" s="71"/>
      <c r="I85" s="71"/>
      <c r="J85" s="71"/>
      <c r="K85" s="72"/>
      <c r="L85" s="71">
        <v>114145</v>
      </c>
      <c r="M85" s="71"/>
      <c r="N85" s="71"/>
      <c r="O85" s="73"/>
      <c r="P85" s="74"/>
      <c r="Q85" s="73"/>
      <c r="R85" s="73"/>
      <c r="S85" s="73"/>
      <c r="T85" s="74" t="s">
        <v>67</v>
      </c>
      <c r="U85" s="74"/>
      <c r="V85" s="73">
        <v>114145</v>
      </c>
      <c r="W85" s="73"/>
      <c r="X85" s="74"/>
      <c r="Y85" s="74">
        <v>10562</v>
      </c>
      <c r="Z85" s="74"/>
      <c r="AA85" s="74"/>
      <c r="AB85" s="74"/>
      <c r="AC85" s="74"/>
      <c r="AD85" s="74"/>
      <c r="AE85" s="75"/>
      <c r="AF85" s="75"/>
      <c r="AG85" s="75"/>
      <c r="AH85" s="75"/>
      <c r="AI85" s="73"/>
      <c r="AJ85" s="73"/>
      <c r="AK85" s="73"/>
      <c r="AL85" s="73"/>
      <c r="AM85" s="73"/>
      <c r="AN85" s="73"/>
      <c r="AO85" s="76" t="s">
        <v>23</v>
      </c>
      <c r="AP85" s="76" t="s">
        <v>23</v>
      </c>
      <c r="AQ85" s="76" t="s">
        <v>23</v>
      </c>
      <c r="AR85" s="76" t="s">
        <v>23</v>
      </c>
      <c r="AS85" s="36"/>
    </row>
    <row r="86" spans="1:45" ht="12.75">
      <c r="A86" s="91" t="s">
        <v>231</v>
      </c>
      <c r="B86" s="92"/>
      <c r="C86" s="92"/>
      <c r="D86" s="92"/>
      <c r="E86" s="92"/>
      <c r="F86" s="92"/>
      <c r="G86" s="77">
        <v>1327371</v>
      </c>
      <c r="H86" s="77"/>
      <c r="I86" s="77"/>
      <c r="J86" s="77"/>
      <c r="K86" s="78"/>
      <c r="L86" s="77" t="s">
        <v>232</v>
      </c>
      <c r="M86" s="77" t="s">
        <v>232</v>
      </c>
      <c r="N86" s="77" t="s">
        <v>232</v>
      </c>
      <c r="O86" s="79" t="s">
        <v>232</v>
      </c>
      <c r="P86" s="80" t="s">
        <v>232</v>
      </c>
      <c r="Q86" s="79" t="s">
        <v>232</v>
      </c>
      <c r="R86" s="79" t="s">
        <v>232</v>
      </c>
      <c r="S86" s="79" t="s">
        <v>232</v>
      </c>
      <c r="T86" s="80" t="s">
        <v>232</v>
      </c>
      <c r="U86" s="80" t="s">
        <v>232</v>
      </c>
      <c r="V86" s="79" t="s">
        <v>232</v>
      </c>
      <c r="W86" s="79" t="s">
        <v>232</v>
      </c>
      <c r="X86" s="80" t="s">
        <v>232</v>
      </c>
      <c r="Y86" s="80" t="s">
        <v>232</v>
      </c>
      <c r="Z86" s="80" t="s">
        <v>232</v>
      </c>
      <c r="AA86" s="80" t="s">
        <v>232</v>
      </c>
      <c r="AB86" s="80" t="s">
        <v>232</v>
      </c>
      <c r="AC86" s="80" t="s">
        <v>232</v>
      </c>
      <c r="AD86" s="80" t="s">
        <v>232</v>
      </c>
      <c r="AE86" s="81" t="s">
        <v>232</v>
      </c>
      <c r="AF86" s="81" t="s">
        <v>232</v>
      </c>
      <c r="AG86" s="81" t="s">
        <v>232</v>
      </c>
      <c r="AH86" s="81" t="s">
        <v>232</v>
      </c>
      <c r="AI86" s="79" t="s">
        <v>232</v>
      </c>
      <c r="AJ86" s="79" t="s">
        <v>232</v>
      </c>
      <c r="AK86" s="79" t="s">
        <v>232</v>
      </c>
      <c r="AL86" s="79" t="s">
        <v>232</v>
      </c>
      <c r="AM86" s="79"/>
      <c r="AN86" s="79"/>
      <c r="AO86" s="82" t="s">
        <v>232</v>
      </c>
      <c r="AP86" s="82" t="s">
        <v>232</v>
      </c>
      <c r="AQ86" s="82" t="s">
        <v>232</v>
      </c>
      <c r="AR86" s="82" t="s">
        <v>232</v>
      </c>
      <c r="AS86" s="36"/>
    </row>
    <row r="87" spans="1:45" ht="38.25">
      <c r="A87" s="85" t="s">
        <v>233</v>
      </c>
      <c r="B87" s="86"/>
      <c r="C87" s="86"/>
      <c r="D87" s="86"/>
      <c r="E87" s="86"/>
      <c r="F87" s="86"/>
      <c r="G87" s="83">
        <v>215883</v>
      </c>
      <c r="H87" s="83" t="s">
        <v>261</v>
      </c>
      <c r="I87" s="83" t="s">
        <v>262</v>
      </c>
      <c r="J87" s="83"/>
      <c r="K87" s="83"/>
      <c r="L87" s="83" t="s">
        <v>232</v>
      </c>
      <c r="M87" s="83" t="s">
        <v>232</v>
      </c>
      <c r="N87" s="83" t="s">
        <v>232</v>
      </c>
      <c r="O87" s="83" t="s">
        <v>232</v>
      </c>
      <c r="P87" s="83" t="s">
        <v>232</v>
      </c>
      <c r="Q87" s="83" t="s">
        <v>232</v>
      </c>
      <c r="R87" s="83" t="s">
        <v>232</v>
      </c>
      <c r="S87" s="83" t="s">
        <v>232</v>
      </c>
      <c r="T87" s="83" t="s">
        <v>232</v>
      </c>
      <c r="U87" s="83" t="s">
        <v>232</v>
      </c>
      <c r="V87" s="83" t="s">
        <v>232</v>
      </c>
      <c r="W87" s="83" t="s">
        <v>232</v>
      </c>
      <c r="X87" s="83" t="s">
        <v>232</v>
      </c>
      <c r="Y87" s="83" t="s">
        <v>232</v>
      </c>
      <c r="Z87" s="83" t="s">
        <v>232</v>
      </c>
      <c r="AA87" s="83" t="s">
        <v>232</v>
      </c>
      <c r="AB87" s="83" t="s">
        <v>232</v>
      </c>
      <c r="AC87" s="83" t="s">
        <v>232</v>
      </c>
      <c r="AD87" s="83" t="s">
        <v>232</v>
      </c>
      <c r="AE87" s="83" t="s">
        <v>232</v>
      </c>
      <c r="AF87" s="83" t="s">
        <v>232</v>
      </c>
      <c r="AG87" s="83" t="s">
        <v>232</v>
      </c>
      <c r="AH87" s="83" t="s">
        <v>232</v>
      </c>
      <c r="AI87" s="83" t="s">
        <v>232</v>
      </c>
      <c r="AJ87" s="83" t="s">
        <v>232</v>
      </c>
      <c r="AK87" s="83" t="s">
        <v>232</v>
      </c>
      <c r="AL87" s="83" t="s">
        <v>232</v>
      </c>
      <c r="AM87" s="83"/>
      <c r="AN87" s="83"/>
      <c r="AO87" s="83" t="s">
        <v>232</v>
      </c>
      <c r="AP87" s="83" t="s">
        <v>232</v>
      </c>
      <c r="AQ87" s="83" t="s">
        <v>232</v>
      </c>
      <c r="AR87" s="83" t="s">
        <v>232</v>
      </c>
      <c r="AS87" s="36"/>
    </row>
    <row r="88" spans="1:45" ht="51">
      <c r="A88" s="85" t="s">
        <v>236</v>
      </c>
      <c r="B88" s="86"/>
      <c r="C88" s="86"/>
      <c r="D88" s="86"/>
      <c r="E88" s="86"/>
      <c r="F88" s="86"/>
      <c r="G88" s="83">
        <v>955780</v>
      </c>
      <c r="H88" s="83" t="s">
        <v>263</v>
      </c>
      <c r="I88" s="83" t="s">
        <v>264</v>
      </c>
      <c r="J88" s="83"/>
      <c r="K88" s="83"/>
      <c r="L88" s="83" t="s">
        <v>232</v>
      </c>
      <c r="M88" s="83" t="s">
        <v>232</v>
      </c>
      <c r="N88" s="83" t="s">
        <v>232</v>
      </c>
      <c r="O88" s="83" t="s">
        <v>232</v>
      </c>
      <c r="P88" s="83" t="s">
        <v>232</v>
      </c>
      <c r="Q88" s="83" t="s">
        <v>232</v>
      </c>
      <c r="R88" s="83" t="s">
        <v>232</v>
      </c>
      <c r="S88" s="83" t="s">
        <v>232</v>
      </c>
      <c r="T88" s="83" t="s">
        <v>232</v>
      </c>
      <c r="U88" s="83" t="s">
        <v>232</v>
      </c>
      <c r="V88" s="83" t="s">
        <v>232</v>
      </c>
      <c r="W88" s="83" t="s">
        <v>232</v>
      </c>
      <c r="X88" s="83" t="s">
        <v>232</v>
      </c>
      <c r="Y88" s="83" t="s">
        <v>232</v>
      </c>
      <c r="Z88" s="83" t="s">
        <v>232</v>
      </c>
      <c r="AA88" s="83" t="s">
        <v>232</v>
      </c>
      <c r="AB88" s="83" t="s">
        <v>232</v>
      </c>
      <c r="AC88" s="83" t="s">
        <v>232</v>
      </c>
      <c r="AD88" s="83" t="s">
        <v>232</v>
      </c>
      <c r="AE88" s="83" t="s">
        <v>232</v>
      </c>
      <c r="AF88" s="83" t="s">
        <v>232</v>
      </c>
      <c r="AG88" s="83" t="s">
        <v>232</v>
      </c>
      <c r="AH88" s="83" t="s">
        <v>232</v>
      </c>
      <c r="AI88" s="83" t="s">
        <v>232</v>
      </c>
      <c r="AJ88" s="83" t="s">
        <v>232</v>
      </c>
      <c r="AK88" s="83" t="s">
        <v>232</v>
      </c>
      <c r="AL88" s="83" t="s">
        <v>232</v>
      </c>
      <c r="AM88" s="83"/>
      <c r="AN88" s="83"/>
      <c r="AO88" s="83" t="s">
        <v>232</v>
      </c>
      <c r="AP88" s="83" t="s">
        <v>232</v>
      </c>
      <c r="AQ88" s="83" t="s">
        <v>232</v>
      </c>
      <c r="AR88" s="83" t="s">
        <v>232</v>
      </c>
      <c r="AS88" s="36"/>
    </row>
    <row r="89" spans="1:45" ht="12.75">
      <c r="A89" s="85" t="s">
        <v>239</v>
      </c>
      <c r="B89" s="86"/>
      <c r="C89" s="86"/>
      <c r="D89" s="86"/>
      <c r="E89" s="86"/>
      <c r="F89" s="86"/>
      <c r="G89" s="83">
        <v>241377</v>
      </c>
      <c r="H89" s="83"/>
      <c r="I89" s="83"/>
      <c r="J89" s="83"/>
      <c r="K89" s="83"/>
      <c r="L89" s="83" t="s">
        <v>232</v>
      </c>
      <c r="M89" s="83" t="s">
        <v>232</v>
      </c>
      <c r="N89" s="83" t="s">
        <v>232</v>
      </c>
      <c r="O89" s="83" t="s">
        <v>232</v>
      </c>
      <c r="P89" s="83" t="s">
        <v>232</v>
      </c>
      <c r="Q89" s="83" t="s">
        <v>232</v>
      </c>
      <c r="R89" s="83" t="s">
        <v>232</v>
      </c>
      <c r="S89" s="83" t="s">
        <v>232</v>
      </c>
      <c r="T89" s="83" t="s">
        <v>232</v>
      </c>
      <c r="U89" s="83" t="s">
        <v>232</v>
      </c>
      <c r="V89" s="83" t="s">
        <v>232</v>
      </c>
      <c r="W89" s="83" t="s">
        <v>232</v>
      </c>
      <c r="X89" s="83" t="s">
        <v>232</v>
      </c>
      <c r="Y89" s="83" t="s">
        <v>232</v>
      </c>
      <c r="Z89" s="83" t="s">
        <v>232</v>
      </c>
      <c r="AA89" s="83" t="s">
        <v>232</v>
      </c>
      <c r="AB89" s="83" t="s">
        <v>232</v>
      </c>
      <c r="AC89" s="83" t="s">
        <v>232</v>
      </c>
      <c r="AD89" s="83" t="s">
        <v>232</v>
      </c>
      <c r="AE89" s="83" t="s">
        <v>232</v>
      </c>
      <c r="AF89" s="83" t="s">
        <v>232</v>
      </c>
      <c r="AG89" s="83" t="s">
        <v>232</v>
      </c>
      <c r="AH89" s="83" t="s">
        <v>232</v>
      </c>
      <c r="AI89" s="83" t="s">
        <v>232</v>
      </c>
      <c r="AJ89" s="83" t="s">
        <v>232</v>
      </c>
      <c r="AK89" s="83" t="s">
        <v>232</v>
      </c>
      <c r="AL89" s="83" t="s">
        <v>232</v>
      </c>
      <c r="AM89" s="83"/>
      <c r="AN89" s="83"/>
      <c r="AO89" s="83" t="s">
        <v>232</v>
      </c>
      <c r="AP89" s="83" t="s">
        <v>232</v>
      </c>
      <c r="AQ89" s="83" t="s">
        <v>232</v>
      </c>
      <c r="AR89" s="83" t="s">
        <v>232</v>
      </c>
      <c r="AS89" s="36"/>
    </row>
    <row r="90" spans="1:45" ht="12.75">
      <c r="A90" s="85" t="s">
        <v>240</v>
      </c>
      <c r="B90" s="86"/>
      <c r="C90" s="86"/>
      <c r="D90" s="86"/>
      <c r="E90" s="86"/>
      <c r="F90" s="86"/>
      <c r="G90" s="83">
        <v>130214</v>
      </c>
      <c r="H90" s="83"/>
      <c r="I90" s="83"/>
      <c r="J90" s="83"/>
      <c r="K90" s="83"/>
      <c r="L90" s="83" t="s">
        <v>232</v>
      </c>
      <c r="M90" s="83" t="s">
        <v>232</v>
      </c>
      <c r="N90" s="83" t="s">
        <v>232</v>
      </c>
      <c r="O90" s="83" t="s">
        <v>232</v>
      </c>
      <c r="P90" s="83" t="s">
        <v>232</v>
      </c>
      <c r="Q90" s="83" t="s">
        <v>232</v>
      </c>
      <c r="R90" s="83" t="s">
        <v>232</v>
      </c>
      <c r="S90" s="83" t="s">
        <v>232</v>
      </c>
      <c r="T90" s="83" t="s">
        <v>232</v>
      </c>
      <c r="U90" s="83" t="s">
        <v>232</v>
      </c>
      <c r="V90" s="83" t="s">
        <v>232</v>
      </c>
      <c r="W90" s="83" t="s">
        <v>232</v>
      </c>
      <c r="X90" s="83" t="s">
        <v>232</v>
      </c>
      <c r="Y90" s="83" t="s">
        <v>232</v>
      </c>
      <c r="Z90" s="83" t="s">
        <v>232</v>
      </c>
      <c r="AA90" s="83" t="s">
        <v>232</v>
      </c>
      <c r="AB90" s="83" t="s">
        <v>232</v>
      </c>
      <c r="AC90" s="83" t="s">
        <v>232</v>
      </c>
      <c r="AD90" s="83" t="s">
        <v>232</v>
      </c>
      <c r="AE90" s="83" t="s">
        <v>232</v>
      </c>
      <c r="AF90" s="83" t="s">
        <v>232</v>
      </c>
      <c r="AG90" s="83" t="s">
        <v>232</v>
      </c>
      <c r="AH90" s="83" t="s">
        <v>232</v>
      </c>
      <c r="AI90" s="83" t="s">
        <v>232</v>
      </c>
      <c r="AJ90" s="83" t="s">
        <v>232</v>
      </c>
      <c r="AK90" s="83" t="s">
        <v>232</v>
      </c>
      <c r="AL90" s="83" t="s">
        <v>232</v>
      </c>
      <c r="AM90" s="83"/>
      <c r="AN90" s="83"/>
      <c r="AO90" s="83" t="s">
        <v>232</v>
      </c>
      <c r="AP90" s="83" t="s">
        <v>232</v>
      </c>
      <c r="AQ90" s="83" t="s">
        <v>232</v>
      </c>
      <c r="AR90" s="83" t="s">
        <v>232</v>
      </c>
      <c r="AS90" s="36"/>
    </row>
    <row r="91" spans="1:45" ht="12.75">
      <c r="A91" s="87" t="s">
        <v>241</v>
      </c>
      <c r="B91" s="88"/>
      <c r="C91" s="88"/>
      <c r="D91" s="88"/>
      <c r="E91" s="88"/>
      <c r="F91" s="88"/>
      <c r="G91" s="84"/>
      <c r="H91" s="84"/>
      <c r="I91" s="84"/>
      <c r="J91" s="84"/>
      <c r="K91" s="84"/>
      <c r="L91" s="84" t="s">
        <v>232</v>
      </c>
      <c r="M91" s="84" t="s">
        <v>232</v>
      </c>
      <c r="N91" s="84" t="s">
        <v>232</v>
      </c>
      <c r="O91" s="84" t="s">
        <v>232</v>
      </c>
      <c r="P91" s="84" t="s">
        <v>232</v>
      </c>
      <c r="Q91" s="84" t="s">
        <v>232</v>
      </c>
      <c r="R91" s="84" t="s">
        <v>232</v>
      </c>
      <c r="S91" s="84" t="s">
        <v>232</v>
      </c>
      <c r="T91" s="84" t="s">
        <v>232</v>
      </c>
      <c r="U91" s="84" t="s">
        <v>232</v>
      </c>
      <c r="V91" s="84" t="s">
        <v>232</v>
      </c>
      <c r="W91" s="84" t="s">
        <v>232</v>
      </c>
      <c r="X91" s="84" t="s">
        <v>232</v>
      </c>
      <c r="Y91" s="84" t="s">
        <v>232</v>
      </c>
      <c r="Z91" s="84" t="s">
        <v>232</v>
      </c>
      <c r="AA91" s="84" t="s">
        <v>232</v>
      </c>
      <c r="AB91" s="84" t="s">
        <v>232</v>
      </c>
      <c r="AC91" s="84" t="s">
        <v>232</v>
      </c>
      <c r="AD91" s="84" t="s">
        <v>232</v>
      </c>
      <c r="AE91" s="84" t="s">
        <v>232</v>
      </c>
      <c r="AF91" s="84" t="s">
        <v>232</v>
      </c>
      <c r="AG91" s="84" t="s">
        <v>232</v>
      </c>
      <c r="AH91" s="84" t="s">
        <v>232</v>
      </c>
      <c r="AI91" s="84" t="s">
        <v>232</v>
      </c>
      <c r="AJ91" s="84" t="s">
        <v>232</v>
      </c>
      <c r="AK91" s="84" t="s">
        <v>232</v>
      </c>
      <c r="AL91" s="84" t="s">
        <v>232</v>
      </c>
      <c r="AM91" s="84"/>
      <c r="AN91" s="84"/>
      <c r="AO91" s="84" t="s">
        <v>232</v>
      </c>
      <c r="AP91" s="84" t="s">
        <v>232</v>
      </c>
      <c r="AQ91" s="84" t="s">
        <v>232</v>
      </c>
      <c r="AR91" s="84" t="s">
        <v>232</v>
      </c>
      <c r="AS91" s="36"/>
    </row>
    <row r="92" spans="1:45" ht="12.75">
      <c r="A92" s="85" t="s">
        <v>242</v>
      </c>
      <c r="B92" s="86"/>
      <c r="C92" s="86"/>
      <c r="D92" s="86"/>
      <c r="E92" s="86"/>
      <c r="F92" s="86"/>
      <c r="G92" s="83">
        <v>778187</v>
      </c>
      <c r="H92" s="83"/>
      <c r="I92" s="83"/>
      <c r="J92" s="83"/>
      <c r="K92" s="83"/>
      <c r="L92" s="83" t="s">
        <v>232</v>
      </c>
      <c r="M92" s="83" t="s">
        <v>232</v>
      </c>
      <c r="N92" s="83" t="s">
        <v>232</v>
      </c>
      <c r="O92" s="83" t="s">
        <v>232</v>
      </c>
      <c r="P92" s="83" t="s">
        <v>232</v>
      </c>
      <c r="Q92" s="83" t="s">
        <v>232</v>
      </c>
      <c r="R92" s="83" t="s">
        <v>232</v>
      </c>
      <c r="S92" s="83" t="s">
        <v>232</v>
      </c>
      <c r="T92" s="83" t="s">
        <v>232</v>
      </c>
      <c r="U92" s="83" t="s">
        <v>232</v>
      </c>
      <c r="V92" s="83" t="s">
        <v>232</v>
      </c>
      <c r="W92" s="83" t="s">
        <v>232</v>
      </c>
      <c r="X92" s="83" t="s">
        <v>232</v>
      </c>
      <c r="Y92" s="83" t="s">
        <v>232</v>
      </c>
      <c r="Z92" s="83" t="s">
        <v>232</v>
      </c>
      <c r="AA92" s="83" t="s">
        <v>232</v>
      </c>
      <c r="AB92" s="83" t="s">
        <v>232</v>
      </c>
      <c r="AC92" s="83" t="s">
        <v>232</v>
      </c>
      <c r="AD92" s="83" t="s">
        <v>232</v>
      </c>
      <c r="AE92" s="83" t="s">
        <v>232</v>
      </c>
      <c r="AF92" s="83" t="s">
        <v>232</v>
      </c>
      <c r="AG92" s="83" t="s">
        <v>232</v>
      </c>
      <c r="AH92" s="83" t="s">
        <v>232</v>
      </c>
      <c r="AI92" s="83" t="s">
        <v>232</v>
      </c>
      <c r="AJ92" s="83" t="s">
        <v>232</v>
      </c>
      <c r="AK92" s="83" t="s">
        <v>232</v>
      </c>
      <c r="AL92" s="83" t="s">
        <v>232</v>
      </c>
      <c r="AM92" s="83"/>
      <c r="AN92" s="83"/>
      <c r="AO92" s="83" t="s">
        <v>232</v>
      </c>
      <c r="AP92" s="83" t="s">
        <v>232</v>
      </c>
      <c r="AQ92" s="83" t="s">
        <v>232</v>
      </c>
      <c r="AR92" s="83" t="s">
        <v>232</v>
      </c>
      <c r="AS92" s="36"/>
    </row>
    <row r="93" spans="1:45" ht="12.75">
      <c r="A93" s="85" t="s">
        <v>243</v>
      </c>
      <c r="B93" s="86"/>
      <c r="C93" s="86"/>
      <c r="D93" s="86"/>
      <c r="E93" s="86"/>
      <c r="F93" s="86"/>
      <c r="G93" s="83">
        <v>320826</v>
      </c>
      <c r="H93" s="83"/>
      <c r="I93" s="83"/>
      <c r="J93" s="83"/>
      <c r="K93" s="83"/>
      <c r="L93" s="83" t="s">
        <v>232</v>
      </c>
      <c r="M93" s="83" t="s">
        <v>232</v>
      </c>
      <c r="N93" s="83" t="s">
        <v>232</v>
      </c>
      <c r="O93" s="83" t="s">
        <v>232</v>
      </c>
      <c r="P93" s="83" t="s">
        <v>232</v>
      </c>
      <c r="Q93" s="83" t="s">
        <v>232</v>
      </c>
      <c r="R93" s="83" t="s">
        <v>232</v>
      </c>
      <c r="S93" s="83" t="s">
        <v>232</v>
      </c>
      <c r="T93" s="83" t="s">
        <v>232</v>
      </c>
      <c r="U93" s="83" t="s">
        <v>232</v>
      </c>
      <c r="V93" s="83" t="s">
        <v>232</v>
      </c>
      <c r="W93" s="83" t="s">
        <v>232</v>
      </c>
      <c r="X93" s="83" t="s">
        <v>232</v>
      </c>
      <c r="Y93" s="83" t="s">
        <v>232</v>
      </c>
      <c r="Z93" s="83" t="s">
        <v>232</v>
      </c>
      <c r="AA93" s="83" t="s">
        <v>232</v>
      </c>
      <c r="AB93" s="83" t="s">
        <v>232</v>
      </c>
      <c r="AC93" s="83" t="s">
        <v>232</v>
      </c>
      <c r="AD93" s="83" t="s">
        <v>232</v>
      </c>
      <c r="AE93" s="83" t="s">
        <v>232</v>
      </c>
      <c r="AF93" s="83" t="s">
        <v>232</v>
      </c>
      <c r="AG93" s="83" t="s">
        <v>232</v>
      </c>
      <c r="AH93" s="83" t="s">
        <v>232</v>
      </c>
      <c r="AI93" s="83" t="s">
        <v>232</v>
      </c>
      <c r="AJ93" s="83" t="s">
        <v>232</v>
      </c>
      <c r="AK93" s="83" t="s">
        <v>232</v>
      </c>
      <c r="AL93" s="83" t="s">
        <v>232</v>
      </c>
      <c r="AM93" s="83"/>
      <c r="AN93" s="83"/>
      <c r="AO93" s="83" t="s">
        <v>232</v>
      </c>
      <c r="AP93" s="83" t="s">
        <v>232</v>
      </c>
      <c r="AQ93" s="83" t="s">
        <v>232</v>
      </c>
      <c r="AR93" s="83" t="s">
        <v>232</v>
      </c>
      <c r="AS93" s="36"/>
    </row>
    <row r="94" spans="1:45" ht="27.75" customHeight="1">
      <c r="A94" s="85" t="s">
        <v>244</v>
      </c>
      <c r="B94" s="86"/>
      <c r="C94" s="86"/>
      <c r="D94" s="86"/>
      <c r="E94" s="86"/>
      <c r="F94" s="86"/>
      <c r="G94" s="83">
        <v>4749</v>
      </c>
      <c r="H94" s="83"/>
      <c r="I94" s="83"/>
      <c r="J94" s="83"/>
      <c r="K94" s="83"/>
      <c r="L94" s="83" t="s">
        <v>232</v>
      </c>
      <c r="M94" s="83" t="s">
        <v>232</v>
      </c>
      <c r="N94" s="83" t="s">
        <v>232</v>
      </c>
      <c r="O94" s="83" t="s">
        <v>232</v>
      </c>
      <c r="P94" s="83" t="s">
        <v>232</v>
      </c>
      <c r="Q94" s="83" t="s">
        <v>232</v>
      </c>
      <c r="R94" s="83" t="s">
        <v>232</v>
      </c>
      <c r="S94" s="83" t="s">
        <v>232</v>
      </c>
      <c r="T94" s="83" t="s">
        <v>232</v>
      </c>
      <c r="U94" s="83" t="s">
        <v>232</v>
      </c>
      <c r="V94" s="83" t="s">
        <v>232</v>
      </c>
      <c r="W94" s="83" t="s">
        <v>232</v>
      </c>
      <c r="X94" s="83" t="s">
        <v>232</v>
      </c>
      <c r="Y94" s="83" t="s">
        <v>232</v>
      </c>
      <c r="Z94" s="83" t="s">
        <v>232</v>
      </c>
      <c r="AA94" s="83" t="s">
        <v>232</v>
      </c>
      <c r="AB94" s="83" t="s">
        <v>232</v>
      </c>
      <c r="AC94" s="83" t="s">
        <v>232</v>
      </c>
      <c r="AD94" s="83" t="s">
        <v>232</v>
      </c>
      <c r="AE94" s="83" t="s">
        <v>232</v>
      </c>
      <c r="AF94" s="83" t="s">
        <v>232</v>
      </c>
      <c r="AG94" s="83" t="s">
        <v>232</v>
      </c>
      <c r="AH94" s="83" t="s">
        <v>232</v>
      </c>
      <c r="AI94" s="83" t="s">
        <v>232</v>
      </c>
      <c r="AJ94" s="83" t="s">
        <v>232</v>
      </c>
      <c r="AK94" s="83" t="s">
        <v>232</v>
      </c>
      <c r="AL94" s="83" t="s">
        <v>232</v>
      </c>
      <c r="AM94" s="83"/>
      <c r="AN94" s="83"/>
      <c r="AO94" s="83" t="s">
        <v>232</v>
      </c>
      <c r="AP94" s="83" t="s">
        <v>232</v>
      </c>
      <c r="AQ94" s="83" t="s">
        <v>232</v>
      </c>
      <c r="AR94" s="83" t="s">
        <v>232</v>
      </c>
      <c r="AS94" s="36"/>
    </row>
    <row r="95" spans="1:45" ht="12.75">
      <c r="A95" s="85" t="s">
        <v>245</v>
      </c>
      <c r="B95" s="86"/>
      <c r="C95" s="86"/>
      <c r="D95" s="86"/>
      <c r="E95" s="86"/>
      <c r="F95" s="86"/>
      <c r="G95" s="83">
        <v>18417</v>
      </c>
      <c r="H95" s="83"/>
      <c r="I95" s="83"/>
      <c r="J95" s="83"/>
      <c r="K95" s="83"/>
      <c r="L95" s="83" t="s">
        <v>232</v>
      </c>
      <c r="M95" s="83" t="s">
        <v>232</v>
      </c>
      <c r="N95" s="83" t="s">
        <v>232</v>
      </c>
      <c r="O95" s="83" t="s">
        <v>232</v>
      </c>
      <c r="P95" s="83" t="s">
        <v>232</v>
      </c>
      <c r="Q95" s="83" t="s">
        <v>232</v>
      </c>
      <c r="R95" s="83" t="s">
        <v>232</v>
      </c>
      <c r="S95" s="83" t="s">
        <v>232</v>
      </c>
      <c r="T95" s="83" t="s">
        <v>232</v>
      </c>
      <c r="U95" s="83" t="s">
        <v>232</v>
      </c>
      <c r="V95" s="83" t="s">
        <v>232</v>
      </c>
      <c r="W95" s="83" t="s">
        <v>232</v>
      </c>
      <c r="X95" s="83" t="s">
        <v>232</v>
      </c>
      <c r="Y95" s="83" t="s">
        <v>232</v>
      </c>
      <c r="Z95" s="83" t="s">
        <v>232</v>
      </c>
      <c r="AA95" s="83" t="s">
        <v>232</v>
      </c>
      <c r="AB95" s="83" t="s">
        <v>232</v>
      </c>
      <c r="AC95" s="83" t="s">
        <v>232</v>
      </c>
      <c r="AD95" s="83" t="s">
        <v>232</v>
      </c>
      <c r="AE95" s="83" t="s">
        <v>232</v>
      </c>
      <c r="AF95" s="83" t="s">
        <v>232</v>
      </c>
      <c r="AG95" s="83" t="s">
        <v>232</v>
      </c>
      <c r="AH95" s="83" t="s">
        <v>232</v>
      </c>
      <c r="AI95" s="83" t="s">
        <v>232</v>
      </c>
      <c r="AJ95" s="83" t="s">
        <v>232</v>
      </c>
      <c r="AK95" s="83" t="s">
        <v>232</v>
      </c>
      <c r="AL95" s="83" t="s">
        <v>232</v>
      </c>
      <c r="AM95" s="83"/>
      <c r="AN95" s="83"/>
      <c r="AO95" s="83" t="s">
        <v>232</v>
      </c>
      <c r="AP95" s="83" t="s">
        <v>232</v>
      </c>
      <c r="AQ95" s="83" t="s">
        <v>232</v>
      </c>
      <c r="AR95" s="83" t="s">
        <v>232</v>
      </c>
      <c r="AS95" s="36"/>
    </row>
    <row r="96" spans="1:45" ht="12.75">
      <c r="A96" s="85" t="s">
        <v>246</v>
      </c>
      <c r="B96" s="86"/>
      <c r="C96" s="86"/>
      <c r="D96" s="86"/>
      <c r="E96" s="86"/>
      <c r="F96" s="86"/>
      <c r="G96" s="83">
        <v>6875</v>
      </c>
      <c r="H96" s="83"/>
      <c r="I96" s="83"/>
      <c r="J96" s="83"/>
      <c r="K96" s="83"/>
      <c r="L96" s="83" t="s">
        <v>232</v>
      </c>
      <c r="M96" s="83" t="s">
        <v>232</v>
      </c>
      <c r="N96" s="83" t="s">
        <v>232</v>
      </c>
      <c r="O96" s="83" t="s">
        <v>232</v>
      </c>
      <c r="P96" s="83" t="s">
        <v>232</v>
      </c>
      <c r="Q96" s="83" t="s">
        <v>232</v>
      </c>
      <c r="R96" s="83" t="s">
        <v>232</v>
      </c>
      <c r="S96" s="83" t="s">
        <v>232</v>
      </c>
      <c r="T96" s="83" t="s">
        <v>232</v>
      </c>
      <c r="U96" s="83" t="s">
        <v>232</v>
      </c>
      <c r="V96" s="83" t="s">
        <v>232</v>
      </c>
      <c r="W96" s="83" t="s">
        <v>232</v>
      </c>
      <c r="X96" s="83" t="s">
        <v>232</v>
      </c>
      <c r="Y96" s="83" t="s">
        <v>232</v>
      </c>
      <c r="Z96" s="83" t="s">
        <v>232</v>
      </c>
      <c r="AA96" s="83" t="s">
        <v>232</v>
      </c>
      <c r="AB96" s="83" t="s">
        <v>232</v>
      </c>
      <c r="AC96" s="83" t="s">
        <v>232</v>
      </c>
      <c r="AD96" s="83" t="s">
        <v>232</v>
      </c>
      <c r="AE96" s="83" t="s">
        <v>232</v>
      </c>
      <c r="AF96" s="83" t="s">
        <v>232</v>
      </c>
      <c r="AG96" s="83" t="s">
        <v>232</v>
      </c>
      <c r="AH96" s="83" t="s">
        <v>232</v>
      </c>
      <c r="AI96" s="83" t="s">
        <v>232</v>
      </c>
      <c r="AJ96" s="83" t="s">
        <v>232</v>
      </c>
      <c r="AK96" s="83" t="s">
        <v>232</v>
      </c>
      <c r="AL96" s="83" t="s">
        <v>232</v>
      </c>
      <c r="AM96" s="83"/>
      <c r="AN96" s="83"/>
      <c r="AO96" s="83" t="s">
        <v>232</v>
      </c>
      <c r="AP96" s="83" t="s">
        <v>232</v>
      </c>
      <c r="AQ96" s="83" t="s">
        <v>232</v>
      </c>
      <c r="AR96" s="83" t="s">
        <v>232</v>
      </c>
      <c r="AS96" s="36"/>
    </row>
    <row r="97" spans="1:45" ht="27.75" customHeight="1">
      <c r="A97" s="85" t="s">
        <v>247</v>
      </c>
      <c r="B97" s="86"/>
      <c r="C97" s="86"/>
      <c r="D97" s="86"/>
      <c r="E97" s="86"/>
      <c r="F97" s="86"/>
      <c r="G97" s="83">
        <v>59645</v>
      </c>
      <c r="H97" s="83"/>
      <c r="I97" s="83"/>
      <c r="J97" s="83"/>
      <c r="K97" s="83"/>
      <c r="L97" s="83" t="s">
        <v>232</v>
      </c>
      <c r="M97" s="83" t="s">
        <v>232</v>
      </c>
      <c r="N97" s="83" t="s">
        <v>232</v>
      </c>
      <c r="O97" s="83" t="s">
        <v>232</v>
      </c>
      <c r="P97" s="83" t="s">
        <v>232</v>
      </c>
      <c r="Q97" s="83" t="s">
        <v>232</v>
      </c>
      <c r="R97" s="83" t="s">
        <v>232</v>
      </c>
      <c r="S97" s="83" t="s">
        <v>232</v>
      </c>
      <c r="T97" s="83" t="s">
        <v>232</v>
      </c>
      <c r="U97" s="83" t="s">
        <v>232</v>
      </c>
      <c r="V97" s="83" t="s">
        <v>232</v>
      </c>
      <c r="W97" s="83" t="s">
        <v>232</v>
      </c>
      <c r="X97" s="83" t="s">
        <v>232</v>
      </c>
      <c r="Y97" s="83" t="s">
        <v>232</v>
      </c>
      <c r="Z97" s="83" t="s">
        <v>232</v>
      </c>
      <c r="AA97" s="83" t="s">
        <v>232</v>
      </c>
      <c r="AB97" s="83" t="s">
        <v>232</v>
      </c>
      <c r="AC97" s="83" t="s">
        <v>232</v>
      </c>
      <c r="AD97" s="83" t="s">
        <v>232</v>
      </c>
      <c r="AE97" s="83" t="s">
        <v>232</v>
      </c>
      <c r="AF97" s="83" t="s">
        <v>232</v>
      </c>
      <c r="AG97" s="83" t="s">
        <v>232</v>
      </c>
      <c r="AH97" s="83" t="s">
        <v>232</v>
      </c>
      <c r="AI97" s="83" t="s">
        <v>232</v>
      </c>
      <c r="AJ97" s="83" t="s">
        <v>232</v>
      </c>
      <c r="AK97" s="83" t="s">
        <v>232</v>
      </c>
      <c r="AL97" s="83" t="s">
        <v>232</v>
      </c>
      <c r="AM97" s="83"/>
      <c r="AN97" s="83"/>
      <c r="AO97" s="83" t="s">
        <v>232</v>
      </c>
      <c r="AP97" s="83" t="s">
        <v>232</v>
      </c>
      <c r="AQ97" s="83" t="s">
        <v>232</v>
      </c>
      <c r="AR97" s="83" t="s">
        <v>232</v>
      </c>
      <c r="AS97" s="36"/>
    </row>
    <row r="98" spans="1:45" ht="12.75">
      <c r="A98" s="85" t="s">
        <v>248</v>
      </c>
      <c r="B98" s="86"/>
      <c r="C98" s="86"/>
      <c r="D98" s="86"/>
      <c r="E98" s="86"/>
      <c r="F98" s="86"/>
      <c r="G98" s="83">
        <v>24527</v>
      </c>
      <c r="H98" s="83"/>
      <c r="I98" s="83"/>
      <c r="J98" s="83"/>
      <c r="K98" s="83"/>
      <c r="L98" s="83" t="s">
        <v>232</v>
      </c>
      <c r="M98" s="83" t="s">
        <v>232</v>
      </c>
      <c r="N98" s="83" t="s">
        <v>232</v>
      </c>
      <c r="O98" s="83" t="s">
        <v>232</v>
      </c>
      <c r="P98" s="83" t="s">
        <v>232</v>
      </c>
      <c r="Q98" s="83" t="s">
        <v>232</v>
      </c>
      <c r="R98" s="83" t="s">
        <v>232</v>
      </c>
      <c r="S98" s="83" t="s">
        <v>232</v>
      </c>
      <c r="T98" s="83" t="s">
        <v>232</v>
      </c>
      <c r="U98" s="83" t="s">
        <v>232</v>
      </c>
      <c r="V98" s="83" t="s">
        <v>232</v>
      </c>
      <c r="W98" s="83" t="s">
        <v>232</v>
      </c>
      <c r="X98" s="83" t="s">
        <v>232</v>
      </c>
      <c r="Y98" s="83" t="s">
        <v>232</v>
      </c>
      <c r="Z98" s="83" t="s">
        <v>232</v>
      </c>
      <c r="AA98" s="83" t="s">
        <v>232</v>
      </c>
      <c r="AB98" s="83" t="s">
        <v>232</v>
      </c>
      <c r="AC98" s="83" t="s">
        <v>232</v>
      </c>
      <c r="AD98" s="83" t="s">
        <v>232</v>
      </c>
      <c r="AE98" s="83" t="s">
        <v>232</v>
      </c>
      <c r="AF98" s="83" t="s">
        <v>232</v>
      </c>
      <c r="AG98" s="83" t="s">
        <v>232</v>
      </c>
      <c r="AH98" s="83" t="s">
        <v>232</v>
      </c>
      <c r="AI98" s="83" t="s">
        <v>232</v>
      </c>
      <c r="AJ98" s="83" t="s">
        <v>232</v>
      </c>
      <c r="AK98" s="83" t="s">
        <v>232</v>
      </c>
      <c r="AL98" s="83" t="s">
        <v>232</v>
      </c>
      <c r="AM98" s="83"/>
      <c r="AN98" s="83"/>
      <c r="AO98" s="83" t="s">
        <v>232</v>
      </c>
      <c r="AP98" s="83" t="s">
        <v>232</v>
      </c>
      <c r="AQ98" s="83" t="s">
        <v>232</v>
      </c>
      <c r="AR98" s="83" t="s">
        <v>232</v>
      </c>
      <c r="AS98" s="36"/>
    </row>
    <row r="99" spans="1:45" ht="12.75">
      <c r="A99" s="85" t="s">
        <v>249</v>
      </c>
      <c r="B99" s="86"/>
      <c r="C99" s="86"/>
      <c r="D99" s="86"/>
      <c r="E99" s="86"/>
      <c r="F99" s="86"/>
      <c r="G99" s="83">
        <v>114145</v>
      </c>
      <c r="H99" s="83"/>
      <c r="I99" s="83"/>
      <c r="J99" s="83"/>
      <c r="K99" s="83"/>
      <c r="L99" s="83" t="s">
        <v>232</v>
      </c>
      <c r="M99" s="83" t="s">
        <v>232</v>
      </c>
      <c r="N99" s="83" t="s">
        <v>232</v>
      </c>
      <c r="O99" s="83" t="s">
        <v>232</v>
      </c>
      <c r="P99" s="83" t="s">
        <v>232</v>
      </c>
      <c r="Q99" s="83" t="s">
        <v>232</v>
      </c>
      <c r="R99" s="83" t="s">
        <v>232</v>
      </c>
      <c r="S99" s="83" t="s">
        <v>232</v>
      </c>
      <c r="T99" s="83" t="s">
        <v>232</v>
      </c>
      <c r="U99" s="83" t="s">
        <v>232</v>
      </c>
      <c r="V99" s="83" t="s">
        <v>232</v>
      </c>
      <c r="W99" s="83" t="s">
        <v>232</v>
      </c>
      <c r="X99" s="83" t="s">
        <v>232</v>
      </c>
      <c r="Y99" s="83" t="s">
        <v>232</v>
      </c>
      <c r="Z99" s="83" t="s">
        <v>232</v>
      </c>
      <c r="AA99" s="83" t="s">
        <v>232</v>
      </c>
      <c r="AB99" s="83" t="s">
        <v>232</v>
      </c>
      <c r="AC99" s="83" t="s">
        <v>232</v>
      </c>
      <c r="AD99" s="83" t="s">
        <v>232</v>
      </c>
      <c r="AE99" s="83" t="s">
        <v>232</v>
      </c>
      <c r="AF99" s="83" t="s">
        <v>232</v>
      </c>
      <c r="AG99" s="83" t="s">
        <v>232</v>
      </c>
      <c r="AH99" s="83" t="s">
        <v>232</v>
      </c>
      <c r="AI99" s="83" t="s">
        <v>232</v>
      </c>
      <c r="AJ99" s="83" t="s">
        <v>232</v>
      </c>
      <c r="AK99" s="83" t="s">
        <v>232</v>
      </c>
      <c r="AL99" s="83" t="s">
        <v>232</v>
      </c>
      <c r="AM99" s="83"/>
      <c r="AN99" s="83"/>
      <c r="AO99" s="83" t="s">
        <v>232</v>
      </c>
      <c r="AP99" s="83" t="s">
        <v>232</v>
      </c>
      <c r="AQ99" s="83" t="s">
        <v>232</v>
      </c>
      <c r="AR99" s="83" t="s">
        <v>232</v>
      </c>
      <c r="AS99" s="36"/>
    </row>
    <row r="100" spans="1:45" ht="12.75">
      <c r="A100" s="85" t="s">
        <v>250</v>
      </c>
      <c r="B100" s="86"/>
      <c r="C100" s="86"/>
      <c r="D100" s="86"/>
      <c r="E100" s="86"/>
      <c r="F100" s="86"/>
      <c r="G100" s="83">
        <v>1327371</v>
      </c>
      <c r="H100" s="83"/>
      <c r="I100" s="83"/>
      <c r="J100" s="83"/>
      <c r="K100" s="83"/>
      <c r="L100" s="83" t="s">
        <v>232</v>
      </c>
      <c r="M100" s="83" t="s">
        <v>232</v>
      </c>
      <c r="N100" s="83" t="s">
        <v>232</v>
      </c>
      <c r="O100" s="83" t="s">
        <v>232</v>
      </c>
      <c r="P100" s="83" t="s">
        <v>232</v>
      </c>
      <c r="Q100" s="83" t="s">
        <v>232</v>
      </c>
      <c r="R100" s="83" t="s">
        <v>232</v>
      </c>
      <c r="S100" s="83" t="s">
        <v>232</v>
      </c>
      <c r="T100" s="83" t="s">
        <v>232</v>
      </c>
      <c r="U100" s="83" t="s">
        <v>232</v>
      </c>
      <c r="V100" s="83" t="s">
        <v>232</v>
      </c>
      <c r="W100" s="83" t="s">
        <v>232</v>
      </c>
      <c r="X100" s="83" t="s">
        <v>232</v>
      </c>
      <c r="Y100" s="83" t="s">
        <v>232</v>
      </c>
      <c r="Z100" s="83" t="s">
        <v>232</v>
      </c>
      <c r="AA100" s="83" t="s">
        <v>232</v>
      </c>
      <c r="AB100" s="83" t="s">
        <v>232</v>
      </c>
      <c r="AC100" s="83" t="s">
        <v>232</v>
      </c>
      <c r="AD100" s="83" t="s">
        <v>232</v>
      </c>
      <c r="AE100" s="83" t="s">
        <v>232</v>
      </c>
      <c r="AF100" s="83" t="s">
        <v>232</v>
      </c>
      <c r="AG100" s="83" t="s">
        <v>232</v>
      </c>
      <c r="AH100" s="83" t="s">
        <v>232</v>
      </c>
      <c r="AI100" s="83" t="s">
        <v>232</v>
      </c>
      <c r="AJ100" s="83" t="s">
        <v>232</v>
      </c>
      <c r="AK100" s="83" t="s">
        <v>232</v>
      </c>
      <c r="AL100" s="83" t="s">
        <v>232</v>
      </c>
      <c r="AM100" s="83"/>
      <c r="AN100" s="83"/>
      <c r="AO100" s="83" t="s">
        <v>232</v>
      </c>
      <c r="AP100" s="83" t="s">
        <v>232</v>
      </c>
      <c r="AQ100" s="83" t="s">
        <v>232</v>
      </c>
      <c r="AR100" s="83" t="s">
        <v>232</v>
      </c>
      <c r="AS100" s="36"/>
    </row>
    <row r="101" spans="1:45" ht="12.75">
      <c r="A101" s="85" t="s">
        <v>251</v>
      </c>
      <c r="B101" s="86"/>
      <c r="C101" s="86"/>
      <c r="D101" s="86"/>
      <c r="E101" s="86"/>
      <c r="F101" s="86"/>
      <c r="G101" s="83"/>
      <c r="H101" s="83"/>
      <c r="I101" s="83"/>
      <c r="J101" s="83"/>
      <c r="K101" s="83"/>
      <c r="L101" s="83" t="s">
        <v>232</v>
      </c>
      <c r="M101" s="83" t="s">
        <v>232</v>
      </c>
      <c r="N101" s="83" t="s">
        <v>232</v>
      </c>
      <c r="O101" s="83" t="s">
        <v>232</v>
      </c>
      <c r="P101" s="83" t="s">
        <v>232</v>
      </c>
      <c r="Q101" s="83" t="s">
        <v>232</v>
      </c>
      <c r="R101" s="83" t="s">
        <v>232</v>
      </c>
      <c r="S101" s="83" t="s">
        <v>232</v>
      </c>
      <c r="T101" s="83" t="s">
        <v>232</v>
      </c>
      <c r="U101" s="83" t="s">
        <v>232</v>
      </c>
      <c r="V101" s="83" t="s">
        <v>232</v>
      </c>
      <c r="W101" s="83" t="s">
        <v>232</v>
      </c>
      <c r="X101" s="83" t="s">
        <v>232</v>
      </c>
      <c r="Y101" s="83" t="s">
        <v>232</v>
      </c>
      <c r="Z101" s="83" t="s">
        <v>232</v>
      </c>
      <c r="AA101" s="83" t="s">
        <v>232</v>
      </c>
      <c r="AB101" s="83" t="s">
        <v>232</v>
      </c>
      <c r="AC101" s="83" t="s">
        <v>232</v>
      </c>
      <c r="AD101" s="83" t="s">
        <v>232</v>
      </c>
      <c r="AE101" s="83" t="s">
        <v>232</v>
      </c>
      <c r="AF101" s="83" t="s">
        <v>232</v>
      </c>
      <c r="AG101" s="83" t="s">
        <v>232</v>
      </c>
      <c r="AH101" s="83" t="s">
        <v>232</v>
      </c>
      <c r="AI101" s="83" t="s">
        <v>232</v>
      </c>
      <c r="AJ101" s="83" t="s">
        <v>232</v>
      </c>
      <c r="AK101" s="83" t="s">
        <v>232</v>
      </c>
      <c r="AL101" s="83" t="s">
        <v>232</v>
      </c>
      <c r="AM101" s="83"/>
      <c r="AN101" s="83"/>
      <c r="AO101" s="83" t="s">
        <v>232</v>
      </c>
      <c r="AP101" s="83" t="s">
        <v>232</v>
      </c>
      <c r="AQ101" s="83" t="s">
        <v>232</v>
      </c>
      <c r="AR101" s="83" t="s">
        <v>232</v>
      </c>
      <c r="AS101" s="36"/>
    </row>
    <row r="102" spans="1:45" ht="12.75">
      <c r="A102" s="85" t="s">
        <v>252</v>
      </c>
      <c r="B102" s="86"/>
      <c r="C102" s="86"/>
      <c r="D102" s="86"/>
      <c r="E102" s="86"/>
      <c r="F102" s="86"/>
      <c r="G102" s="83">
        <v>627155</v>
      </c>
      <c r="H102" s="83"/>
      <c r="I102" s="83"/>
      <c r="J102" s="83"/>
      <c r="K102" s="83"/>
      <c r="L102" s="83" t="s">
        <v>232</v>
      </c>
      <c r="M102" s="83" t="s">
        <v>232</v>
      </c>
      <c r="N102" s="83" t="s">
        <v>232</v>
      </c>
      <c r="O102" s="83" t="s">
        <v>232</v>
      </c>
      <c r="P102" s="83" t="s">
        <v>232</v>
      </c>
      <c r="Q102" s="83" t="s">
        <v>232</v>
      </c>
      <c r="R102" s="83" t="s">
        <v>232</v>
      </c>
      <c r="S102" s="83" t="s">
        <v>232</v>
      </c>
      <c r="T102" s="83" t="s">
        <v>232</v>
      </c>
      <c r="U102" s="83" t="s">
        <v>232</v>
      </c>
      <c r="V102" s="83" t="s">
        <v>232</v>
      </c>
      <c r="W102" s="83" t="s">
        <v>232</v>
      </c>
      <c r="X102" s="83" t="s">
        <v>232</v>
      </c>
      <c r="Y102" s="83" t="s">
        <v>232</v>
      </c>
      <c r="Z102" s="83" t="s">
        <v>232</v>
      </c>
      <c r="AA102" s="83" t="s">
        <v>232</v>
      </c>
      <c r="AB102" s="83" t="s">
        <v>232</v>
      </c>
      <c r="AC102" s="83" t="s">
        <v>232</v>
      </c>
      <c r="AD102" s="83" t="s">
        <v>232</v>
      </c>
      <c r="AE102" s="83" t="s">
        <v>232</v>
      </c>
      <c r="AF102" s="83" t="s">
        <v>232</v>
      </c>
      <c r="AG102" s="83" t="s">
        <v>232</v>
      </c>
      <c r="AH102" s="83" t="s">
        <v>232</v>
      </c>
      <c r="AI102" s="83" t="s">
        <v>232</v>
      </c>
      <c r="AJ102" s="83" t="s">
        <v>232</v>
      </c>
      <c r="AK102" s="83" t="s">
        <v>232</v>
      </c>
      <c r="AL102" s="83" t="s">
        <v>232</v>
      </c>
      <c r="AM102" s="83"/>
      <c r="AN102" s="83"/>
      <c r="AO102" s="83" t="s">
        <v>232</v>
      </c>
      <c r="AP102" s="83" t="s">
        <v>232</v>
      </c>
      <c r="AQ102" s="83" t="s">
        <v>232</v>
      </c>
      <c r="AR102" s="83" t="s">
        <v>232</v>
      </c>
      <c r="AS102" s="36"/>
    </row>
    <row r="103" spans="1:45" ht="12.75">
      <c r="A103" s="85" t="s">
        <v>253</v>
      </c>
      <c r="B103" s="86"/>
      <c r="C103" s="86"/>
      <c r="D103" s="86"/>
      <c r="E103" s="86"/>
      <c r="F103" s="86"/>
      <c r="G103" s="83">
        <v>29530</v>
      </c>
      <c r="H103" s="83"/>
      <c r="I103" s="83"/>
      <c r="J103" s="83"/>
      <c r="K103" s="83"/>
      <c r="L103" s="83" t="s">
        <v>232</v>
      </c>
      <c r="M103" s="83" t="s">
        <v>232</v>
      </c>
      <c r="N103" s="83" t="s">
        <v>232</v>
      </c>
      <c r="O103" s="83" t="s">
        <v>232</v>
      </c>
      <c r="P103" s="83" t="s">
        <v>232</v>
      </c>
      <c r="Q103" s="83" t="s">
        <v>232</v>
      </c>
      <c r="R103" s="83" t="s">
        <v>232</v>
      </c>
      <c r="S103" s="83" t="s">
        <v>232</v>
      </c>
      <c r="T103" s="83" t="s">
        <v>232</v>
      </c>
      <c r="U103" s="83" t="s">
        <v>232</v>
      </c>
      <c r="V103" s="83" t="s">
        <v>232</v>
      </c>
      <c r="W103" s="83" t="s">
        <v>232</v>
      </c>
      <c r="X103" s="83" t="s">
        <v>232</v>
      </c>
      <c r="Y103" s="83" t="s">
        <v>232</v>
      </c>
      <c r="Z103" s="83" t="s">
        <v>232</v>
      </c>
      <c r="AA103" s="83" t="s">
        <v>232</v>
      </c>
      <c r="AB103" s="83" t="s">
        <v>232</v>
      </c>
      <c r="AC103" s="83" t="s">
        <v>232</v>
      </c>
      <c r="AD103" s="83" t="s">
        <v>232</v>
      </c>
      <c r="AE103" s="83" t="s">
        <v>232</v>
      </c>
      <c r="AF103" s="83" t="s">
        <v>232</v>
      </c>
      <c r="AG103" s="83" t="s">
        <v>232</v>
      </c>
      <c r="AH103" s="83" t="s">
        <v>232</v>
      </c>
      <c r="AI103" s="83" t="s">
        <v>232</v>
      </c>
      <c r="AJ103" s="83" t="s">
        <v>232</v>
      </c>
      <c r="AK103" s="83" t="s">
        <v>232</v>
      </c>
      <c r="AL103" s="83" t="s">
        <v>232</v>
      </c>
      <c r="AM103" s="83"/>
      <c r="AN103" s="83"/>
      <c r="AO103" s="83" t="s">
        <v>232</v>
      </c>
      <c r="AP103" s="83" t="s">
        <v>232</v>
      </c>
      <c r="AQ103" s="83" t="s">
        <v>232</v>
      </c>
      <c r="AR103" s="83" t="s">
        <v>232</v>
      </c>
      <c r="AS103" s="36"/>
    </row>
    <row r="104" spans="1:45" ht="12.75">
      <c r="A104" s="85" t="s">
        <v>254</v>
      </c>
      <c r="B104" s="86"/>
      <c r="C104" s="86"/>
      <c r="D104" s="86"/>
      <c r="E104" s="86"/>
      <c r="F104" s="86"/>
      <c r="G104" s="83">
        <v>299684</v>
      </c>
      <c r="H104" s="83"/>
      <c r="I104" s="83"/>
      <c r="J104" s="83"/>
      <c r="K104" s="83"/>
      <c r="L104" s="83" t="s">
        <v>232</v>
      </c>
      <c r="M104" s="83" t="s">
        <v>232</v>
      </c>
      <c r="N104" s="83" t="s">
        <v>232</v>
      </c>
      <c r="O104" s="83" t="s">
        <v>232</v>
      </c>
      <c r="P104" s="83" t="s">
        <v>232</v>
      </c>
      <c r="Q104" s="83" t="s">
        <v>232</v>
      </c>
      <c r="R104" s="83" t="s">
        <v>232</v>
      </c>
      <c r="S104" s="83" t="s">
        <v>232</v>
      </c>
      <c r="T104" s="83" t="s">
        <v>232</v>
      </c>
      <c r="U104" s="83" t="s">
        <v>232</v>
      </c>
      <c r="V104" s="83" t="s">
        <v>232</v>
      </c>
      <c r="W104" s="83" t="s">
        <v>232</v>
      </c>
      <c r="X104" s="83" t="s">
        <v>232</v>
      </c>
      <c r="Y104" s="83" t="s">
        <v>232</v>
      </c>
      <c r="Z104" s="83" t="s">
        <v>232</v>
      </c>
      <c r="AA104" s="83" t="s">
        <v>232</v>
      </c>
      <c r="AB104" s="83" t="s">
        <v>232</v>
      </c>
      <c r="AC104" s="83" t="s">
        <v>232</v>
      </c>
      <c r="AD104" s="83" t="s">
        <v>232</v>
      </c>
      <c r="AE104" s="83" t="s">
        <v>232</v>
      </c>
      <c r="AF104" s="83" t="s">
        <v>232</v>
      </c>
      <c r="AG104" s="83" t="s">
        <v>232</v>
      </c>
      <c r="AH104" s="83" t="s">
        <v>232</v>
      </c>
      <c r="AI104" s="83" t="s">
        <v>232</v>
      </c>
      <c r="AJ104" s="83" t="s">
        <v>232</v>
      </c>
      <c r="AK104" s="83" t="s">
        <v>232</v>
      </c>
      <c r="AL104" s="83" t="s">
        <v>232</v>
      </c>
      <c r="AM104" s="83"/>
      <c r="AN104" s="83"/>
      <c r="AO104" s="83" t="s">
        <v>232</v>
      </c>
      <c r="AP104" s="83" t="s">
        <v>232</v>
      </c>
      <c r="AQ104" s="83" t="s">
        <v>232</v>
      </c>
      <c r="AR104" s="83" t="s">
        <v>232</v>
      </c>
      <c r="AS104" s="36"/>
    </row>
    <row r="105" spans="1:45" ht="12.75">
      <c r="A105" s="85" t="s">
        <v>255</v>
      </c>
      <c r="B105" s="86"/>
      <c r="C105" s="86"/>
      <c r="D105" s="86"/>
      <c r="E105" s="86"/>
      <c r="F105" s="86"/>
      <c r="G105" s="83">
        <v>241377</v>
      </c>
      <c r="H105" s="83"/>
      <c r="I105" s="83"/>
      <c r="J105" s="83"/>
      <c r="K105" s="83"/>
      <c r="L105" s="83" t="s">
        <v>232</v>
      </c>
      <c r="M105" s="83" t="s">
        <v>232</v>
      </c>
      <c r="N105" s="83" t="s">
        <v>232</v>
      </c>
      <c r="O105" s="83" t="s">
        <v>232</v>
      </c>
      <c r="P105" s="83" t="s">
        <v>232</v>
      </c>
      <c r="Q105" s="83" t="s">
        <v>232</v>
      </c>
      <c r="R105" s="83" t="s">
        <v>232</v>
      </c>
      <c r="S105" s="83" t="s">
        <v>232</v>
      </c>
      <c r="T105" s="83" t="s">
        <v>232</v>
      </c>
      <c r="U105" s="83" t="s">
        <v>232</v>
      </c>
      <c r="V105" s="83" t="s">
        <v>232</v>
      </c>
      <c r="W105" s="83" t="s">
        <v>232</v>
      </c>
      <c r="X105" s="83" t="s">
        <v>232</v>
      </c>
      <c r="Y105" s="83" t="s">
        <v>232</v>
      </c>
      <c r="Z105" s="83" t="s">
        <v>232</v>
      </c>
      <c r="AA105" s="83" t="s">
        <v>232</v>
      </c>
      <c r="AB105" s="83" t="s">
        <v>232</v>
      </c>
      <c r="AC105" s="83" t="s">
        <v>232</v>
      </c>
      <c r="AD105" s="83" t="s">
        <v>232</v>
      </c>
      <c r="AE105" s="83" t="s">
        <v>232</v>
      </c>
      <c r="AF105" s="83" t="s">
        <v>232</v>
      </c>
      <c r="AG105" s="83" t="s">
        <v>232</v>
      </c>
      <c r="AH105" s="83" t="s">
        <v>232</v>
      </c>
      <c r="AI105" s="83" t="s">
        <v>232</v>
      </c>
      <c r="AJ105" s="83" t="s">
        <v>232</v>
      </c>
      <c r="AK105" s="83" t="s">
        <v>232</v>
      </c>
      <c r="AL105" s="83" t="s">
        <v>232</v>
      </c>
      <c r="AM105" s="83"/>
      <c r="AN105" s="83"/>
      <c r="AO105" s="83" t="s">
        <v>232</v>
      </c>
      <c r="AP105" s="83" t="s">
        <v>232</v>
      </c>
      <c r="AQ105" s="83" t="s">
        <v>232</v>
      </c>
      <c r="AR105" s="83" t="s">
        <v>232</v>
      </c>
      <c r="AS105" s="36"/>
    </row>
    <row r="106" spans="1:45" ht="12.75">
      <c r="A106" s="85" t="s">
        <v>256</v>
      </c>
      <c r="B106" s="86"/>
      <c r="C106" s="86"/>
      <c r="D106" s="86"/>
      <c r="E106" s="86"/>
      <c r="F106" s="86"/>
      <c r="G106" s="83">
        <v>130214</v>
      </c>
      <c r="H106" s="83"/>
      <c r="I106" s="83"/>
      <c r="J106" s="83"/>
      <c r="K106" s="83"/>
      <c r="L106" s="83" t="s">
        <v>232</v>
      </c>
      <c r="M106" s="83" t="s">
        <v>232</v>
      </c>
      <c r="N106" s="83" t="s">
        <v>232</v>
      </c>
      <c r="O106" s="83" t="s">
        <v>232</v>
      </c>
      <c r="P106" s="83" t="s">
        <v>232</v>
      </c>
      <c r="Q106" s="83" t="s">
        <v>232</v>
      </c>
      <c r="R106" s="83" t="s">
        <v>232</v>
      </c>
      <c r="S106" s="83" t="s">
        <v>232</v>
      </c>
      <c r="T106" s="83" t="s">
        <v>232</v>
      </c>
      <c r="U106" s="83" t="s">
        <v>232</v>
      </c>
      <c r="V106" s="83" t="s">
        <v>232</v>
      </c>
      <c r="W106" s="83" t="s">
        <v>232</v>
      </c>
      <c r="X106" s="83" t="s">
        <v>232</v>
      </c>
      <c r="Y106" s="83" t="s">
        <v>232</v>
      </c>
      <c r="Z106" s="83" t="s">
        <v>232</v>
      </c>
      <c r="AA106" s="83" t="s">
        <v>232</v>
      </c>
      <c r="AB106" s="83" t="s">
        <v>232</v>
      </c>
      <c r="AC106" s="83" t="s">
        <v>232</v>
      </c>
      <c r="AD106" s="83" t="s">
        <v>232</v>
      </c>
      <c r="AE106" s="83" t="s">
        <v>232</v>
      </c>
      <c r="AF106" s="83" t="s">
        <v>232</v>
      </c>
      <c r="AG106" s="83" t="s">
        <v>232</v>
      </c>
      <c r="AH106" s="83" t="s">
        <v>232</v>
      </c>
      <c r="AI106" s="83" t="s">
        <v>232</v>
      </c>
      <c r="AJ106" s="83" t="s">
        <v>232</v>
      </c>
      <c r="AK106" s="83" t="s">
        <v>232</v>
      </c>
      <c r="AL106" s="83" t="s">
        <v>232</v>
      </c>
      <c r="AM106" s="83"/>
      <c r="AN106" s="83"/>
      <c r="AO106" s="83" t="s">
        <v>232</v>
      </c>
      <c r="AP106" s="83" t="s">
        <v>232</v>
      </c>
      <c r="AQ106" s="83" t="s">
        <v>232</v>
      </c>
      <c r="AR106" s="83" t="s">
        <v>232</v>
      </c>
      <c r="AS106" s="36"/>
    </row>
    <row r="107" spans="1:45" ht="12.75">
      <c r="A107" s="85" t="s">
        <v>257</v>
      </c>
      <c r="B107" s="86"/>
      <c r="C107" s="86"/>
      <c r="D107" s="86"/>
      <c r="E107" s="86"/>
      <c r="F107" s="86"/>
      <c r="G107" s="83">
        <v>26547</v>
      </c>
      <c r="H107" s="83"/>
      <c r="I107" s="83"/>
      <c r="J107" s="83"/>
      <c r="K107" s="83"/>
      <c r="L107" s="83" t="s">
        <v>232</v>
      </c>
      <c r="M107" s="83" t="s">
        <v>232</v>
      </c>
      <c r="N107" s="83" t="s">
        <v>232</v>
      </c>
      <c r="O107" s="83" t="s">
        <v>232</v>
      </c>
      <c r="P107" s="83" t="s">
        <v>232</v>
      </c>
      <c r="Q107" s="83" t="s">
        <v>232</v>
      </c>
      <c r="R107" s="83" t="s">
        <v>232</v>
      </c>
      <c r="S107" s="83" t="s">
        <v>232</v>
      </c>
      <c r="T107" s="83" t="s">
        <v>232</v>
      </c>
      <c r="U107" s="83" t="s">
        <v>232</v>
      </c>
      <c r="V107" s="83" t="s">
        <v>232</v>
      </c>
      <c r="W107" s="83" t="s">
        <v>232</v>
      </c>
      <c r="X107" s="83" t="s">
        <v>232</v>
      </c>
      <c r="Y107" s="83" t="s">
        <v>232</v>
      </c>
      <c r="Z107" s="83" t="s">
        <v>232</v>
      </c>
      <c r="AA107" s="83" t="s">
        <v>232</v>
      </c>
      <c r="AB107" s="83" t="s">
        <v>232</v>
      </c>
      <c r="AC107" s="83" t="s">
        <v>232</v>
      </c>
      <c r="AD107" s="83" t="s">
        <v>232</v>
      </c>
      <c r="AE107" s="83" t="s">
        <v>232</v>
      </c>
      <c r="AF107" s="83" t="s">
        <v>232</v>
      </c>
      <c r="AG107" s="83" t="s">
        <v>232</v>
      </c>
      <c r="AH107" s="83" t="s">
        <v>232</v>
      </c>
      <c r="AI107" s="83" t="s">
        <v>232</v>
      </c>
      <c r="AJ107" s="83" t="s">
        <v>232</v>
      </c>
      <c r="AK107" s="83" t="s">
        <v>232</v>
      </c>
      <c r="AL107" s="83" t="s">
        <v>232</v>
      </c>
      <c r="AM107" s="83"/>
      <c r="AN107" s="83"/>
      <c r="AO107" s="83" t="s">
        <v>232</v>
      </c>
      <c r="AP107" s="83" t="s">
        <v>232</v>
      </c>
      <c r="AQ107" s="83" t="s">
        <v>232</v>
      </c>
      <c r="AR107" s="83" t="s">
        <v>232</v>
      </c>
      <c r="AS107" s="36"/>
    </row>
    <row r="108" spans="1:45" ht="12.75">
      <c r="A108" s="87" t="s">
        <v>250</v>
      </c>
      <c r="B108" s="88"/>
      <c r="C108" s="88"/>
      <c r="D108" s="88"/>
      <c r="E108" s="88"/>
      <c r="F108" s="88"/>
      <c r="G108" s="84">
        <v>1353918</v>
      </c>
      <c r="H108" s="84"/>
      <c r="I108" s="84"/>
      <c r="J108" s="84"/>
      <c r="K108" s="84"/>
      <c r="L108" s="84" t="s">
        <v>232</v>
      </c>
      <c r="M108" s="84" t="s">
        <v>232</v>
      </c>
      <c r="N108" s="84" t="s">
        <v>232</v>
      </c>
      <c r="O108" s="84" t="s">
        <v>232</v>
      </c>
      <c r="P108" s="84" t="s">
        <v>232</v>
      </c>
      <c r="Q108" s="84" t="s">
        <v>232</v>
      </c>
      <c r="R108" s="84" t="s">
        <v>232</v>
      </c>
      <c r="S108" s="84" t="s">
        <v>232</v>
      </c>
      <c r="T108" s="84" t="s">
        <v>232</v>
      </c>
      <c r="U108" s="84" t="s">
        <v>232</v>
      </c>
      <c r="V108" s="84" t="s">
        <v>232</v>
      </c>
      <c r="W108" s="84" t="s">
        <v>232</v>
      </c>
      <c r="X108" s="84" t="s">
        <v>232</v>
      </c>
      <c r="Y108" s="84" t="s">
        <v>232</v>
      </c>
      <c r="Z108" s="84" t="s">
        <v>232</v>
      </c>
      <c r="AA108" s="84" t="s">
        <v>232</v>
      </c>
      <c r="AB108" s="84" t="s">
        <v>232</v>
      </c>
      <c r="AC108" s="84" t="s">
        <v>232</v>
      </c>
      <c r="AD108" s="84" t="s">
        <v>232</v>
      </c>
      <c r="AE108" s="84" t="s">
        <v>232</v>
      </c>
      <c r="AF108" s="84" t="s">
        <v>232</v>
      </c>
      <c r="AG108" s="84" t="s">
        <v>232</v>
      </c>
      <c r="AH108" s="84" t="s">
        <v>232</v>
      </c>
      <c r="AI108" s="84" t="s">
        <v>232</v>
      </c>
      <c r="AJ108" s="84" t="s">
        <v>232</v>
      </c>
      <c r="AK108" s="84" t="s">
        <v>232</v>
      </c>
      <c r="AL108" s="84" t="s">
        <v>232</v>
      </c>
      <c r="AM108" s="84"/>
      <c r="AN108" s="84"/>
      <c r="AO108" s="84" t="s">
        <v>232</v>
      </c>
      <c r="AP108" s="84" t="s">
        <v>232</v>
      </c>
      <c r="AQ108" s="84" t="s">
        <v>232</v>
      </c>
      <c r="AR108" s="84" t="s">
        <v>232</v>
      </c>
      <c r="AS108" s="36"/>
    </row>
    <row r="109" spans="1:45" ht="12.75">
      <c r="A109" s="85" t="s">
        <v>258</v>
      </c>
      <c r="B109" s="86"/>
      <c r="C109" s="86"/>
      <c r="D109" s="86"/>
      <c r="E109" s="86"/>
      <c r="F109" s="86"/>
      <c r="G109" s="83">
        <v>13539</v>
      </c>
      <c r="H109" s="83"/>
      <c r="I109" s="83"/>
      <c r="J109" s="83"/>
      <c r="K109" s="83"/>
      <c r="L109" s="83" t="s">
        <v>232</v>
      </c>
      <c r="M109" s="83" t="s">
        <v>232</v>
      </c>
      <c r="N109" s="83" t="s">
        <v>232</v>
      </c>
      <c r="O109" s="83" t="s">
        <v>232</v>
      </c>
      <c r="P109" s="83" t="s">
        <v>232</v>
      </c>
      <c r="Q109" s="83" t="s">
        <v>232</v>
      </c>
      <c r="R109" s="83" t="s">
        <v>232</v>
      </c>
      <c r="S109" s="83" t="s">
        <v>232</v>
      </c>
      <c r="T109" s="83" t="s">
        <v>232</v>
      </c>
      <c r="U109" s="83" t="s">
        <v>232</v>
      </c>
      <c r="V109" s="83" t="s">
        <v>232</v>
      </c>
      <c r="W109" s="83" t="s">
        <v>232</v>
      </c>
      <c r="X109" s="83" t="s">
        <v>232</v>
      </c>
      <c r="Y109" s="83" t="s">
        <v>232</v>
      </c>
      <c r="Z109" s="83" t="s">
        <v>232</v>
      </c>
      <c r="AA109" s="83" t="s">
        <v>232</v>
      </c>
      <c r="AB109" s="83" t="s">
        <v>232</v>
      </c>
      <c r="AC109" s="83" t="s">
        <v>232</v>
      </c>
      <c r="AD109" s="83" t="s">
        <v>232</v>
      </c>
      <c r="AE109" s="83" t="s">
        <v>232</v>
      </c>
      <c r="AF109" s="83" t="s">
        <v>232</v>
      </c>
      <c r="AG109" s="83" t="s">
        <v>232</v>
      </c>
      <c r="AH109" s="83" t="s">
        <v>232</v>
      </c>
      <c r="AI109" s="83" t="s">
        <v>232</v>
      </c>
      <c r="AJ109" s="83" t="s">
        <v>232</v>
      </c>
      <c r="AK109" s="83" t="s">
        <v>232</v>
      </c>
      <c r="AL109" s="83" t="s">
        <v>232</v>
      </c>
      <c r="AM109" s="83"/>
      <c r="AN109" s="83"/>
      <c r="AO109" s="83" t="s">
        <v>232</v>
      </c>
      <c r="AP109" s="83" t="s">
        <v>232</v>
      </c>
      <c r="AQ109" s="83" t="s">
        <v>232</v>
      </c>
      <c r="AR109" s="83" t="s">
        <v>232</v>
      </c>
      <c r="AS109" s="36"/>
    </row>
    <row r="110" spans="1:45" ht="12.75">
      <c r="A110" s="87" t="s">
        <v>250</v>
      </c>
      <c r="B110" s="88"/>
      <c r="C110" s="88"/>
      <c r="D110" s="88"/>
      <c r="E110" s="88"/>
      <c r="F110" s="88"/>
      <c r="G110" s="84">
        <v>1367457</v>
      </c>
      <c r="H110" s="84"/>
      <c r="I110" s="84"/>
      <c r="J110" s="84"/>
      <c r="K110" s="84"/>
      <c r="L110" s="84" t="s">
        <v>232</v>
      </c>
      <c r="M110" s="84" t="s">
        <v>232</v>
      </c>
      <c r="N110" s="84" t="s">
        <v>232</v>
      </c>
      <c r="O110" s="84" t="s">
        <v>232</v>
      </c>
      <c r="P110" s="84" t="s">
        <v>232</v>
      </c>
      <c r="Q110" s="84" t="s">
        <v>232</v>
      </c>
      <c r="R110" s="84" t="s">
        <v>232</v>
      </c>
      <c r="S110" s="84" t="s">
        <v>232</v>
      </c>
      <c r="T110" s="84" t="s">
        <v>232</v>
      </c>
      <c r="U110" s="84" t="s">
        <v>232</v>
      </c>
      <c r="V110" s="84" t="s">
        <v>232</v>
      </c>
      <c r="W110" s="84" t="s">
        <v>232</v>
      </c>
      <c r="X110" s="84" t="s">
        <v>232</v>
      </c>
      <c r="Y110" s="84" t="s">
        <v>232</v>
      </c>
      <c r="Z110" s="84" t="s">
        <v>232</v>
      </c>
      <c r="AA110" s="84" t="s">
        <v>232</v>
      </c>
      <c r="AB110" s="84" t="s">
        <v>232</v>
      </c>
      <c r="AC110" s="84" t="s">
        <v>232</v>
      </c>
      <c r="AD110" s="84" t="s">
        <v>232</v>
      </c>
      <c r="AE110" s="84" t="s">
        <v>232</v>
      </c>
      <c r="AF110" s="84" t="s">
        <v>232</v>
      </c>
      <c r="AG110" s="84" t="s">
        <v>232</v>
      </c>
      <c r="AH110" s="84" t="s">
        <v>232</v>
      </c>
      <c r="AI110" s="84" t="s">
        <v>232</v>
      </c>
      <c r="AJ110" s="84" t="s">
        <v>232</v>
      </c>
      <c r="AK110" s="84" t="s">
        <v>232</v>
      </c>
      <c r="AL110" s="84" t="s">
        <v>232</v>
      </c>
      <c r="AM110" s="84"/>
      <c r="AN110" s="84"/>
      <c r="AO110" s="84" t="s">
        <v>232</v>
      </c>
      <c r="AP110" s="84" t="s">
        <v>232</v>
      </c>
      <c r="AQ110" s="84" t="s">
        <v>232</v>
      </c>
      <c r="AR110" s="84" t="s">
        <v>232</v>
      </c>
      <c r="AS110" s="36"/>
    </row>
    <row r="111" spans="1:45" ht="12.75">
      <c r="A111" s="85" t="s">
        <v>259</v>
      </c>
      <c r="B111" s="86"/>
      <c r="C111" s="86"/>
      <c r="D111" s="86"/>
      <c r="E111" s="86"/>
      <c r="F111" s="86"/>
      <c r="G111" s="83">
        <v>246142</v>
      </c>
      <c r="H111" s="83"/>
      <c r="I111" s="83"/>
      <c r="J111" s="83"/>
      <c r="K111" s="83"/>
      <c r="L111" s="83" t="s">
        <v>232</v>
      </c>
      <c r="M111" s="83" t="s">
        <v>232</v>
      </c>
      <c r="N111" s="83" t="s">
        <v>232</v>
      </c>
      <c r="O111" s="83" t="s">
        <v>232</v>
      </c>
      <c r="P111" s="83" t="s">
        <v>232</v>
      </c>
      <c r="Q111" s="83" t="s">
        <v>232</v>
      </c>
      <c r="R111" s="83" t="s">
        <v>232</v>
      </c>
      <c r="S111" s="83" t="s">
        <v>232</v>
      </c>
      <c r="T111" s="83" t="s">
        <v>232</v>
      </c>
      <c r="U111" s="83" t="s">
        <v>232</v>
      </c>
      <c r="V111" s="83" t="s">
        <v>232</v>
      </c>
      <c r="W111" s="83" t="s">
        <v>232</v>
      </c>
      <c r="X111" s="83" t="s">
        <v>232</v>
      </c>
      <c r="Y111" s="83" t="s">
        <v>232</v>
      </c>
      <c r="Z111" s="83" t="s">
        <v>232</v>
      </c>
      <c r="AA111" s="83" t="s">
        <v>232</v>
      </c>
      <c r="AB111" s="83" t="s">
        <v>232</v>
      </c>
      <c r="AC111" s="83" t="s">
        <v>232</v>
      </c>
      <c r="AD111" s="83" t="s">
        <v>232</v>
      </c>
      <c r="AE111" s="83" t="s">
        <v>232</v>
      </c>
      <c r="AF111" s="83" t="s">
        <v>232</v>
      </c>
      <c r="AG111" s="83" t="s">
        <v>232</v>
      </c>
      <c r="AH111" s="83" t="s">
        <v>232</v>
      </c>
      <c r="AI111" s="83" t="s">
        <v>232</v>
      </c>
      <c r="AJ111" s="83" t="s">
        <v>232</v>
      </c>
      <c r="AK111" s="83" t="s">
        <v>232</v>
      </c>
      <c r="AL111" s="83" t="s">
        <v>232</v>
      </c>
      <c r="AM111" s="83"/>
      <c r="AN111" s="83"/>
      <c r="AO111" s="83" t="s">
        <v>232</v>
      </c>
      <c r="AP111" s="83" t="s">
        <v>232</v>
      </c>
      <c r="AQ111" s="83" t="s">
        <v>232</v>
      </c>
      <c r="AR111" s="83" t="s">
        <v>232</v>
      </c>
      <c r="AS111" s="36"/>
    </row>
    <row r="112" spans="1:45" ht="12.75">
      <c r="A112" s="87" t="s">
        <v>260</v>
      </c>
      <c r="B112" s="88"/>
      <c r="C112" s="88"/>
      <c r="D112" s="88"/>
      <c r="E112" s="88"/>
      <c r="F112" s="88"/>
      <c r="G112" s="84">
        <v>1613599</v>
      </c>
      <c r="H112" s="84"/>
      <c r="I112" s="84"/>
      <c r="J112" s="84"/>
      <c r="K112" s="84"/>
      <c r="L112" s="84" t="s">
        <v>232</v>
      </c>
      <c r="M112" s="84" t="s">
        <v>232</v>
      </c>
      <c r="N112" s="84" t="s">
        <v>232</v>
      </c>
      <c r="O112" s="84" t="s">
        <v>232</v>
      </c>
      <c r="P112" s="84" t="s">
        <v>232</v>
      </c>
      <c r="Q112" s="84" t="s">
        <v>232</v>
      </c>
      <c r="R112" s="84" t="s">
        <v>232</v>
      </c>
      <c r="S112" s="84" t="s">
        <v>232</v>
      </c>
      <c r="T112" s="84" t="s">
        <v>232</v>
      </c>
      <c r="U112" s="84" t="s">
        <v>232</v>
      </c>
      <c r="V112" s="84" t="s">
        <v>232</v>
      </c>
      <c r="W112" s="84" t="s">
        <v>232</v>
      </c>
      <c r="X112" s="84" t="s">
        <v>232</v>
      </c>
      <c r="Y112" s="84" t="s">
        <v>232</v>
      </c>
      <c r="Z112" s="84" t="s">
        <v>232</v>
      </c>
      <c r="AA112" s="84" t="s">
        <v>232</v>
      </c>
      <c r="AB112" s="84" t="s">
        <v>232</v>
      </c>
      <c r="AC112" s="84" t="s">
        <v>232</v>
      </c>
      <c r="AD112" s="84" t="s">
        <v>232</v>
      </c>
      <c r="AE112" s="84" t="s">
        <v>232</v>
      </c>
      <c r="AF112" s="84" t="s">
        <v>232</v>
      </c>
      <c r="AG112" s="84" t="s">
        <v>232</v>
      </c>
      <c r="AH112" s="84" t="s">
        <v>232</v>
      </c>
      <c r="AI112" s="84" t="s">
        <v>232</v>
      </c>
      <c r="AJ112" s="84" t="s">
        <v>232</v>
      </c>
      <c r="AK112" s="84" t="s">
        <v>232</v>
      </c>
      <c r="AL112" s="84" t="s">
        <v>232</v>
      </c>
      <c r="AM112" s="84"/>
      <c r="AN112" s="84"/>
      <c r="AO112" s="84" t="s">
        <v>232</v>
      </c>
      <c r="AP112" s="84" t="s">
        <v>232</v>
      </c>
      <c r="AQ112" s="84" t="s">
        <v>232</v>
      </c>
      <c r="AR112" s="84" t="s">
        <v>232</v>
      </c>
      <c r="AS112" s="36"/>
    </row>
    <row r="113" spans="15:47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40"/>
      <c r="AT113" s="40"/>
      <c r="AU113" s="40"/>
    </row>
    <row r="114" spans="1:45" ht="12.75">
      <c r="A114" s="21" t="s">
        <v>48</v>
      </c>
      <c r="D114" s="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6"/>
    </row>
    <row r="115" spans="1:45" ht="12.75">
      <c r="A115" s="22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6"/>
    </row>
    <row r="116" spans="1:45" ht="12.75">
      <c r="A116" s="21" t="s">
        <v>49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6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6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6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6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6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6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6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6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6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6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6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6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6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6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6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6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6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6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6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6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6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6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6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6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6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6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6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6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6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6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6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6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6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6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6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6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6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6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6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6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6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6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6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6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6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6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6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6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6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6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6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6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6"/>
    </row>
    <row r="537" spans="15:45" ht="12.75">
      <c r="O537"/>
      <c r="P537"/>
      <c r="Q537"/>
      <c r="AS537" s="36"/>
    </row>
    <row r="538" spans="15:17" ht="12.75">
      <c r="O538"/>
      <c r="P538"/>
      <c r="Q538"/>
    </row>
    <row r="539" spans="15:17" ht="12.75">
      <c r="O539"/>
      <c r="P539"/>
      <c r="Q539"/>
    </row>
    <row r="540" spans="15:17" ht="12.75">
      <c r="O540"/>
      <c r="P540"/>
      <c r="Q540"/>
    </row>
  </sheetData>
  <sheetProtection/>
  <mergeCells count="48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28:AR28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9:F109"/>
    <mergeCell ref="A110:F110"/>
    <mergeCell ref="A111:F111"/>
    <mergeCell ref="A112:F112"/>
    <mergeCell ref="A103:F103"/>
    <mergeCell ref="A104:F104"/>
    <mergeCell ref="A105:F105"/>
    <mergeCell ref="A106:F106"/>
    <mergeCell ref="A107:F107"/>
    <mergeCell ref="A108:F10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>12.03.2008</cp:keywords>
  <dc:description/>
  <cp:lastModifiedBy>HP</cp:lastModifiedBy>
  <cp:lastPrinted>2009-06-03T04:15:01Z</cp:lastPrinted>
  <dcterms:created xsi:type="dcterms:W3CDTF">2003-01-28T12:33:10Z</dcterms:created>
  <dcterms:modified xsi:type="dcterms:W3CDTF">2014-06-26T00:59:26Z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